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_data\602-hostisova\"/>
    </mc:Choice>
  </mc:AlternateContent>
  <bookViews>
    <workbookView xWindow="0" yWindow="0" windowWidth="30720" windowHeight="1248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Rekapitulace!$G$17</definedName>
    <definedName name="Dodavka0">Položky!#REF!</definedName>
    <definedName name="HSV">Rekapitulace!$E$17</definedName>
    <definedName name="HSV0">Položky!#REF!</definedName>
    <definedName name="HZS">Rekapitulace!$I$17</definedName>
    <definedName name="HZS0">Položky!#REF!</definedName>
    <definedName name="JKSO">'Krycí list'!$G$2</definedName>
    <definedName name="MJ">'Krycí list'!$G$5</definedName>
    <definedName name="Mont">Rekapitulace!$H$17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Položky!$A$1:$G$155</definedName>
    <definedName name="_xlnm.Print_Area" localSheetId="1">Rekapitulace!$A$1:$I$31</definedName>
    <definedName name="PocetMJ">'Krycí list'!$G$6</definedName>
    <definedName name="Poznamka">'Krycí list'!$B$37</definedName>
    <definedName name="Projektant">'Krycí list'!$C$8</definedName>
    <definedName name="PSV">Rekapitulace!$F$17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154" i="3"/>
  <c r="BD154" i="3"/>
  <c r="BC154" i="3"/>
  <c r="BB154" i="3"/>
  <c r="BA154" i="3"/>
  <c r="G154" i="3"/>
  <c r="BE153" i="3"/>
  <c r="BD153" i="3"/>
  <c r="BC153" i="3"/>
  <c r="BB153" i="3"/>
  <c r="BB155" i="3" s="1"/>
  <c r="F16" i="2" s="1"/>
  <c r="G153" i="3"/>
  <c r="BA153" i="3" s="1"/>
  <c r="BE152" i="3"/>
  <c r="BD152" i="3"/>
  <c r="BC152" i="3"/>
  <c r="BB152" i="3"/>
  <c r="G152" i="3"/>
  <c r="BA152" i="3" s="1"/>
  <c r="BA155" i="3" s="1"/>
  <c r="E16" i="2" s="1"/>
  <c r="I16" i="2"/>
  <c r="H16" i="2"/>
  <c r="B16" i="2"/>
  <c r="A16" i="2"/>
  <c r="BE155" i="3"/>
  <c r="BD155" i="3"/>
  <c r="BC155" i="3"/>
  <c r="G16" i="2" s="1"/>
  <c r="C155" i="3"/>
  <c r="BE149" i="3"/>
  <c r="BE150" i="3" s="1"/>
  <c r="I15" i="2" s="1"/>
  <c r="BD149" i="3"/>
  <c r="BD150" i="3" s="1"/>
  <c r="H15" i="2" s="1"/>
  <c r="BC149" i="3"/>
  <c r="BC150" i="3" s="1"/>
  <c r="G15" i="2" s="1"/>
  <c r="BB149" i="3"/>
  <c r="BB150" i="3" s="1"/>
  <c r="F15" i="2" s="1"/>
  <c r="BA149" i="3"/>
  <c r="G149" i="3"/>
  <c r="E15" i="2"/>
  <c r="B15" i="2"/>
  <c r="A15" i="2"/>
  <c r="BA150" i="3"/>
  <c r="G150" i="3"/>
  <c r="C150" i="3"/>
  <c r="BE143" i="3"/>
  <c r="BD143" i="3"/>
  <c r="BC143" i="3"/>
  <c r="BB143" i="3"/>
  <c r="G143" i="3"/>
  <c r="G147" i="3" s="1"/>
  <c r="I14" i="2"/>
  <c r="H14" i="2"/>
  <c r="B14" i="2"/>
  <c r="A14" i="2"/>
  <c r="BE147" i="3"/>
  <c r="BD147" i="3"/>
  <c r="BC147" i="3"/>
  <c r="G14" i="2" s="1"/>
  <c r="BB147" i="3"/>
  <c r="F14" i="2" s="1"/>
  <c r="C147" i="3"/>
  <c r="BE138" i="3"/>
  <c r="BE141" i="3" s="1"/>
  <c r="I13" i="2" s="1"/>
  <c r="BD138" i="3"/>
  <c r="BD141" i="3" s="1"/>
  <c r="H13" i="2" s="1"/>
  <c r="BC138" i="3"/>
  <c r="BC141" i="3" s="1"/>
  <c r="G13" i="2" s="1"/>
  <c r="BB138" i="3"/>
  <c r="BB141" i="3" s="1"/>
  <c r="F13" i="2" s="1"/>
  <c r="BA138" i="3"/>
  <c r="G138" i="3"/>
  <c r="E13" i="2"/>
  <c r="B13" i="2"/>
  <c r="A13" i="2"/>
  <c r="BA141" i="3"/>
  <c r="G141" i="3"/>
  <c r="C141" i="3"/>
  <c r="BE135" i="3"/>
  <c r="BD135" i="3"/>
  <c r="BC135" i="3"/>
  <c r="BB135" i="3"/>
  <c r="G135" i="3"/>
  <c r="BA135" i="3" s="1"/>
  <c r="BE134" i="3"/>
  <c r="BE136" i="3" s="1"/>
  <c r="I12" i="2" s="1"/>
  <c r="BD134" i="3"/>
  <c r="BD136" i="3" s="1"/>
  <c r="H12" i="2" s="1"/>
  <c r="BC134" i="3"/>
  <c r="BB134" i="3"/>
  <c r="G134" i="3"/>
  <c r="BA134" i="3" s="1"/>
  <c r="BE133" i="3"/>
  <c r="BD133" i="3"/>
  <c r="BC133" i="3"/>
  <c r="BB133" i="3"/>
  <c r="BA133" i="3"/>
  <c r="G133" i="3"/>
  <c r="BE132" i="3"/>
  <c r="BD132" i="3"/>
  <c r="BC132" i="3"/>
  <c r="BB132" i="3"/>
  <c r="BB136" i="3" s="1"/>
  <c r="F12" i="2" s="1"/>
  <c r="G132" i="3"/>
  <c r="BA132" i="3" s="1"/>
  <c r="BE130" i="3"/>
  <c r="BD130" i="3"/>
  <c r="BC130" i="3"/>
  <c r="BB130" i="3"/>
  <c r="G130" i="3"/>
  <c r="G136" i="3" s="1"/>
  <c r="B12" i="2"/>
  <c r="A12" i="2"/>
  <c r="BC136" i="3"/>
  <c r="G12" i="2" s="1"/>
  <c r="C136" i="3"/>
  <c r="BE126" i="3"/>
  <c r="BD126" i="3"/>
  <c r="BC126" i="3"/>
  <c r="BC128" i="3" s="1"/>
  <c r="G11" i="2" s="1"/>
  <c r="BB126" i="3"/>
  <c r="BB128" i="3" s="1"/>
  <c r="F11" i="2" s="1"/>
  <c r="BA126" i="3"/>
  <c r="G126" i="3"/>
  <c r="BE124" i="3"/>
  <c r="BD124" i="3"/>
  <c r="BC124" i="3"/>
  <c r="BB124" i="3"/>
  <c r="G124" i="3"/>
  <c r="BA124" i="3" s="1"/>
  <c r="BE120" i="3"/>
  <c r="BD120" i="3"/>
  <c r="BC120" i="3"/>
  <c r="BB120" i="3"/>
  <c r="G120" i="3"/>
  <c r="BA120" i="3" s="1"/>
  <c r="BE116" i="3"/>
  <c r="BE128" i="3" s="1"/>
  <c r="I11" i="2" s="1"/>
  <c r="BD116" i="3"/>
  <c r="BD128" i="3" s="1"/>
  <c r="H11" i="2" s="1"/>
  <c r="BC116" i="3"/>
  <c r="BB116" i="3"/>
  <c r="G116" i="3"/>
  <c r="G128" i="3" s="1"/>
  <c r="B11" i="2"/>
  <c r="A11" i="2"/>
  <c r="C128" i="3"/>
  <c r="BE110" i="3"/>
  <c r="BD110" i="3"/>
  <c r="BC110" i="3"/>
  <c r="BB110" i="3"/>
  <c r="G110" i="3"/>
  <c r="BA110" i="3" s="1"/>
  <c r="BE106" i="3"/>
  <c r="BD106" i="3"/>
  <c r="BC106" i="3"/>
  <c r="BB106" i="3"/>
  <c r="G106" i="3"/>
  <c r="BA106" i="3" s="1"/>
  <c r="BE102" i="3"/>
  <c r="BD102" i="3"/>
  <c r="BC102" i="3"/>
  <c r="BB102" i="3"/>
  <c r="G102" i="3"/>
  <c r="BA102" i="3" s="1"/>
  <c r="BE98" i="3"/>
  <c r="BD98" i="3"/>
  <c r="BC98" i="3"/>
  <c r="BB98" i="3"/>
  <c r="BA98" i="3"/>
  <c r="G98" i="3"/>
  <c r="BE94" i="3"/>
  <c r="BD94" i="3"/>
  <c r="BC94" i="3"/>
  <c r="BB94" i="3"/>
  <c r="G94" i="3"/>
  <c r="BA94" i="3" s="1"/>
  <c r="BE90" i="3"/>
  <c r="BD90" i="3"/>
  <c r="BC90" i="3"/>
  <c r="BB90" i="3"/>
  <c r="G90" i="3"/>
  <c r="BA90" i="3" s="1"/>
  <c r="BE86" i="3"/>
  <c r="BD86" i="3"/>
  <c r="BC86" i="3"/>
  <c r="BB86" i="3"/>
  <c r="G86" i="3"/>
  <c r="BA86" i="3" s="1"/>
  <c r="BE82" i="3"/>
  <c r="BD82" i="3"/>
  <c r="BC82" i="3"/>
  <c r="BC114" i="3" s="1"/>
  <c r="G10" i="2" s="1"/>
  <c r="BB82" i="3"/>
  <c r="BB114" i="3" s="1"/>
  <c r="F10" i="2" s="1"/>
  <c r="BA82" i="3"/>
  <c r="G82" i="3"/>
  <c r="BE78" i="3"/>
  <c r="BD78" i="3"/>
  <c r="BC78" i="3"/>
  <c r="BB78" i="3"/>
  <c r="G78" i="3"/>
  <c r="BA78" i="3" s="1"/>
  <c r="BE74" i="3"/>
  <c r="BD74" i="3"/>
  <c r="BC74" i="3"/>
  <c r="BB74" i="3"/>
  <c r="G74" i="3"/>
  <c r="BA74" i="3" s="1"/>
  <c r="BE70" i="3"/>
  <c r="BE114" i="3" s="1"/>
  <c r="I10" i="2" s="1"/>
  <c r="BD70" i="3"/>
  <c r="BD114" i="3" s="1"/>
  <c r="H10" i="2" s="1"/>
  <c r="BC70" i="3"/>
  <c r="BB70" i="3"/>
  <c r="G70" i="3"/>
  <c r="G114" i="3" s="1"/>
  <c r="B10" i="2"/>
  <c r="A10" i="2"/>
  <c r="C114" i="3"/>
  <c r="BE64" i="3"/>
  <c r="BD64" i="3"/>
  <c r="BD68" i="3" s="1"/>
  <c r="H9" i="2" s="1"/>
  <c r="BC64" i="3"/>
  <c r="BC68" i="3" s="1"/>
  <c r="G9" i="2" s="1"/>
  <c r="BB64" i="3"/>
  <c r="BB68" i="3" s="1"/>
  <c r="F9" i="2" s="1"/>
  <c r="G64" i="3"/>
  <c r="G68" i="3" s="1"/>
  <c r="B9" i="2"/>
  <c r="A9" i="2"/>
  <c r="BE68" i="3"/>
  <c r="I9" i="2" s="1"/>
  <c r="C68" i="3"/>
  <c r="BE61" i="3"/>
  <c r="BD61" i="3"/>
  <c r="BC61" i="3"/>
  <c r="BB61" i="3"/>
  <c r="G61" i="3"/>
  <c r="BA61" i="3" s="1"/>
  <c r="BE58" i="3"/>
  <c r="BD58" i="3"/>
  <c r="BC58" i="3"/>
  <c r="BB58" i="3"/>
  <c r="G58" i="3"/>
  <c r="BA58" i="3" s="1"/>
  <c r="BE55" i="3"/>
  <c r="BD55" i="3"/>
  <c r="BC55" i="3"/>
  <c r="BB55" i="3"/>
  <c r="G55" i="3"/>
  <c r="BA55" i="3" s="1"/>
  <c r="BE52" i="3"/>
  <c r="BD52" i="3"/>
  <c r="BC52" i="3"/>
  <c r="BB52" i="3"/>
  <c r="G52" i="3"/>
  <c r="BA52" i="3" s="1"/>
  <c r="BE49" i="3"/>
  <c r="BE62" i="3" s="1"/>
  <c r="I8" i="2" s="1"/>
  <c r="BD49" i="3"/>
  <c r="BD62" i="3" s="1"/>
  <c r="H8" i="2" s="1"/>
  <c r="BC49" i="3"/>
  <c r="BB49" i="3"/>
  <c r="G49" i="3"/>
  <c r="BA49" i="3" s="1"/>
  <c r="BE46" i="3"/>
  <c r="BD46" i="3"/>
  <c r="BC46" i="3"/>
  <c r="BB46" i="3"/>
  <c r="G46" i="3"/>
  <c r="BA46" i="3" s="1"/>
  <c r="BE43" i="3"/>
  <c r="BD43" i="3"/>
  <c r="BC43" i="3"/>
  <c r="BB43" i="3"/>
  <c r="G43" i="3"/>
  <c r="BA43" i="3" s="1"/>
  <c r="BE40" i="3"/>
  <c r="BD40" i="3"/>
  <c r="BC40" i="3"/>
  <c r="BB40" i="3"/>
  <c r="BB62" i="3" s="1"/>
  <c r="F8" i="2" s="1"/>
  <c r="G40" i="3"/>
  <c r="G62" i="3" s="1"/>
  <c r="B8" i="2"/>
  <c r="A8" i="2"/>
  <c r="BC62" i="3"/>
  <c r="G8" i="2" s="1"/>
  <c r="C62" i="3"/>
  <c r="BE35" i="3"/>
  <c r="BD35" i="3"/>
  <c r="BC35" i="3"/>
  <c r="BB35" i="3"/>
  <c r="G35" i="3"/>
  <c r="BA35" i="3" s="1"/>
  <c r="BE31" i="3"/>
  <c r="BD31" i="3"/>
  <c r="BC31" i="3"/>
  <c r="BB31" i="3"/>
  <c r="G31" i="3"/>
  <c r="BA31" i="3" s="1"/>
  <c r="BE27" i="3"/>
  <c r="BD27" i="3"/>
  <c r="BC27" i="3"/>
  <c r="BB27" i="3"/>
  <c r="G27" i="3"/>
  <c r="BA27" i="3" s="1"/>
  <c r="BE23" i="3"/>
  <c r="BD23" i="3"/>
  <c r="BC23" i="3"/>
  <c r="BB23" i="3"/>
  <c r="G23" i="3"/>
  <c r="BA23" i="3" s="1"/>
  <c r="BE19" i="3"/>
  <c r="BD19" i="3"/>
  <c r="BC19" i="3"/>
  <c r="BC38" i="3" s="1"/>
  <c r="G7" i="2" s="1"/>
  <c r="BB19" i="3"/>
  <c r="BB38" i="3" s="1"/>
  <c r="F7" i="2" s="1"/>
  <c r="G19" i="3"/>
  <c r="BA19" i="3" s="1"/>
  <c r="BE15" i="3"/>
  <c r="BD15" i="3"/>
  <c r="BC15" i="3"/>
  <c r="BB15" i="3"/>
  <c r="G15" i="3"/>
  <c r="BA15" i="3" s="1"/>
  <c r="BE11" i="3"/>
  <c r="BD11" i="3"/>
  <c r="BC11" i="3"/>
  <c r="BB11" i="3"/>
  <c r="G11" i="3"/>
  <c r="BA11" i="3" s="1"/>
  <c r="BE8" i="3"/>
  <c r="BE38" i="3" s="1"/>
  <c r="I7" i="2" s="1"/>
  <c r="I17" i="2" s="1"/>
  <c r="C21" i="1" s="1"/>
  <c r="BD8" i="3"/>
  <c r="BD38" i="3" s="1"/>
  <c r="H7" i="2" s="1"/>
  <c r="BC8" i="3"/>
  <c r="BB8" i="3"/>
  <c r="G8" i="3"/>
  <c r="G38" i="3" s="1"/>
  <c r="B7" i="2"/>
  <c r="A7" i="2"/>
  <c r="C38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F17" i="2" l="1"/>
  <c r="C16" i="1" s="1"/>
  <c r="G17" i="2"/>
  <c r="C18" i="1" s="1"/>
  <c r="H17" i="2"/>
  <c r="C17" i="1" s="1"/>
  <c r="BA64" i="3"/>
  <c r="BA68" i="3" s="1"/>
  <c r="E9" i="2" s="1"/>
  <c r="BA40" i="3"/>
  <c r="BA62" i="3" s="1"/>
  <c r="E8" i="2" s="1"/>
  <c r="BA130" i="3"/>
  <c r="BA136" i="3" s="1"/>
  <c r="E12" i="2" s="1"/>
  <c r="BA143" i="3"/>
  <c r="BA147" i="3" s="1"/>
  <c r="E14" i="2" s="1"/>
  <c r="BA8" i="3"/>
  <c r="BA38" i="3" s="1"/>
  <c r="E7" i="2" s="1"/>
  <c r="BA70" i="3"/>
  <c r="BA114" i="3" s="1"/>
  <c r="E10" i="2" s="1"/>
  <c r="BA116" i="3"/>
  <c r="BA128" i="3" s="1"/>
  <c r="E11" i="2" s="1"/>
  <c r="G155" i="3"/>
  <c r="E17" i="2" l="1"/>
  <c r="G22" i="2" l="1"/>
  <c r="I22" i="2" s="1"/>
  <c r="G26" i="2"/>
  <c r="I26" i="2" s="1"/>
  <c r="G19" i="1" s="1"/>
  <c r="C15" i="1"/>
  <c r="C19" i="1" s="1"/>
  <c r="C22" i="1" s="1"/>
  <c r="G29" i="2"/>
  <c r="I29" i="2" s="1"/>
  <c r="G27" i="2"/>
  <c r="I27" i="2" s="1"/>
  <c r="G20" i="1" s="1"/>
  <c r="G25" i="2"/>
  <c r="I25" i="2" s="1"/>
  <c r="G18" i="1" s="1"/>
  <c r="G23" i="2"/>
  <c r="I23" i="2" s="1"/>
  <c r="G16" i="1" s="1"/>
  <c r="G24" i="2"/>
  <c r="I24" i="2" s="1"/>
  <c r="G17" i="1" s="1"/>
  <c r="G28" i="2"/>
  <c r="I28" i="2" s="1"/>
  <c r="G21" i="1" s="1"/>
  <c r="H30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<sst xmlns="http://schemas.openxmlformats.org/spreadsheetml/2006/main" count="458" uniqueCount="251">
  <si>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</si>
  <si>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</si>
  <si>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</si>
  <si>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</si>
  <si>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</si>
  <si>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</si>
  <si>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</si>
  <si>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</si>
  <si>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</si>
  <si>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</si>
  <si>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</si>
  <si>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</si>
  <si>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</si>
  <si>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</si>
  <si>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</si>
  <si>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</si>
  <si>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</si>
  <si>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</si>
  <si>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</si>
  <si>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</si>
  <si>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</si>
  <si>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</si>
  <si>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</si>
  <si>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</si>
  <si>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</si>
  <si>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</si>
  <si>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</si>
  <si>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</si>
  <si>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</si>
  <si>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</si>
  <si>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</si>
  <si>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</si>
  <si>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</si>
  <si>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</si>
  <si>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</si>
  <si>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</si>
  <si>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</si>
  <si>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</si>
  <si>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</si>
  <si>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</si>
  <si>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</si>
  <si>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</si>
  <si>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</si>
  <si>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</si>
  <si>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</si>
  <si>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</si>
  <si>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</si>
  <si>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</si>
  <si>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</si>
  <si>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</si>
  <si>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</si>
  <si>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</si>
  <si>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</si>
  <si>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</si>
  <si>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</si>
  <si>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</si>
  <si>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</si>
  <si>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</si>
  <si>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</si>
  <si>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</si>
  <si>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</si>
  <si>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</si>
  <si>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</si>
  <si>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</si>
  <si>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</si>
  <si>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</si>
  <si>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</si>
  <si>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</si>
  <si>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</si>
  <si>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</si>
  <si>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</si>
  <si>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</si>
  <si>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</si>
  <si>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</si>
  <si>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</si>
  <si>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</si>
  <si>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</si>
  <si>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</si>
  <si>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602</t>
  </si>
  <si>
    <t>Modernizace chodníku Hostišová, část Horňák</t>
  </si>
  <si>
    <t>SO 01</t>
  </si>
  <si>
    <t>Modernizace chodníku</t>
  </si>
  <si>
    <t>822.59</t>
  </si>
  <si>
    <t>podklad pro soutěž</t>
  </si>
  <si>
    <t>111301111R00</t>
  </si>
  <si>
    <t xml:space="preserve">Sejmutí drnu tl. do 10 cm, s přemístěním do 50 m </t>
  </si>
  <si>
    <t>m2</t>
  </si>
  <si>
    <t>úsek č.1:32,00</t>
  </si>
  <si>
    <t>úsek č.2:9,00</t>
  </si>
  <si>
    <t>113106121R00</t>
  </si>
  <si>
    <t xml:space="preserve">Rozebrání dlažeb z betonových dlaždic na sucho </t>
  </si>
  <si>
    <t>situace v.č.602D702 - bourací práce:</t>
  </si>
  <si>
    <t>úsek č.1:91,70</t>
  </si>
  <si>
    <t>úsek č.2:24,70</t>
  </si>
  <si>
    <t>113107410R00</t>
  </si>
  <si>
    <t xml:space="preserve">Odstranění podkladu nad 50 m2,kam.těžené tl.10 cm </t>
  </si>
  <si>
    <t>úsek č.1 - pod betonovou deskou:26,80</t>
  </si>
  <si>
    <t>úsek č.2 - pod betonovou deskou:9,40</t>
  </si>
  <si>
    <t>113107420R00</t>
  </si>
  <si>
    <t xml:space="preserve">Odstranění podkladu nad 50 m2,kam.těžené tl.20 cm </t>
  </si>
  <si>
    <t>113109420R00</t>
  </si>
  <si>
    <t xml:space="preserve">Odstranění podkladu pl.nad 50 m2, beton, tl. 20 cm </t>
  </si>
  <si>
    <t>úsek č.1 :26,80</t>
  </si>
  <si>
    <t>úsek č.2 :9,40</t>
  </si>
  <si>
    <t>113201111R00</t>
  </si>
  <si>
    <t xml:space="preserve">Vytrhání obrubníků chodníkových a parkových </t>
  </si>
  <si>
    <t>m</t>
  </si>
  <si>
    <t>úsek č.1 :85,00</t>
  </si>
  <si>
    <t>úsek č.2 :27,00</t>
  </si>
  <si>
    <t>113202111R00</t>
  </si>
  <si>
    <t xml:space="preserve">Vytrhání obrub obrubníků silničních </t>
  </si>
  <si>
    <t>úsek č.1 - stojatý a ležatý:78,00+7,00</t>
  </si>
  <si>
    <t>úsek č.2 - stojatý a ležatý:23,00+4,00</t>
  </si>
  <si>
    <t>181006111R00</t>
  </si>
  <si>
    <t xml:space="preserve">Rozprostření zemin v rov./sklonu 1:5, tl. do 10 cm </t>
  </si>
  <si>
    <t>18</t>
  </si>
  <si>
    <t>Povrchové úpravy terénu</t>
  </si>
  <si>
    <t>180402111R00</t>
  </si>
  <si>
    <t xml:space="preserve">Založení trávníku parkového výsevem v rovině </t>
  </si>
  <si>
    <t>181301101R00</t>
  </si>
  <si>
    <t xml:space="preserve">Rozprostření ornice, rovina, tl. do 10 cm do 500m2 </t>
  </si>
  <si>
    <t>183403153R00</t>
  </si>
  <si>
    <t xml:space="preserve">Obdělání půdy hrabáním, v rovině </t>
  </si>
  <si>
    <t>185802113R00</t>
  </si>
  <si>
    <t xml:space="preserve">Hnojení umělým hnojivem v rovině </t>
  </si>
  <si>
    <t>t</t>
  </si>
  <si>
    <t>úsek č.1:32,00*0,05/1000</t>
  </si>
  <si>
    <t>úsek č.2:9,00*0,05/1000</t>
  </si>
  <si>
    <t>185803111R00</t>
  </si>
  <si>
    <t xml:space="preserve">Ošetření trávníku v rovině </t>
  </si>
  <si>
    <t>185803211R00</t>
  </si>
  <si>
    <t xml:space="preserve">Uválcování trávníku v rovině </t>
  </si>
  <si>
    <t>00572400</t>
  </si>
  <si>
    <t>Směs travní parková sídlištní</t>
  </si>
  <si>
    <t>kg</t>
  </si>
  <si>
    <t>úsek č.1:32,00*0,03</t>
  </si>
  <si>
    <t>úsek č.2:9,00*0,03</t>
  </si>
  <si>
    <t>25191155</t>
  </si>
  <si>
    <t>Cererit Z balený po 10 kg</t>
  </si>
  <si>
    <t>2</t>
  </si>
  <si>
    <t>Základy a zvláštní zakládání</t>
  </si>
  <si>
    <t>215901101R00</t>
  </si>
  <si>
    <t xml:space="preserve">Zhutnění podloží z hornin nesoudržných do 92% PS </t>
  </si>
  <si>
    <t>situace v.č.602D703 - modernizace:</t>
  </si>
  <si>
    <t>úsek č.1 - štěrk + beton:84,00+21,00</t>
  </si>
  <si>
    <t>úsek č.2 - štěrk + beton:20,00+10,00</t>
  </si>
  <si>
    <t>5</t>
  </si>
  <si>
    <t>Komunikace</t>
  </si>
  <si>
    <t>564231111R00</t>
  </si>
  <si>
    <t xml:space="preserve">Podklad ze štěrkopísku po zhutnění tloušťky 10 cm </t>
  </si>
  <si>
    <t>564841111R00</t>
  </si>
  <si>
    <t xml:space="preserve">Podklad ze štěrkodrti po zhutnění tloušťky 12 cm </t>
  </si>
  <si>
    <t>úsek č.1 - mezi vjezdy:84,00</t>
  </si>
  <si>
    <t>úsek č.2 - mezi vjezdy:20,00</t>
  </si>
  <si>
    <t>567122111R00</t>
  </si>
  <si>
    <t xml:space="preserve">Podklad z kameniva zpev.cementem KZC 1 tl.12 cm </t>
  </si>
  <si>
    <t>úsek č.1 - vjezdy:21,00</t>
  </si>
  <si>
    <t>úsek č.2 - vjezdy:10,00</t>
  </si>
  <si>
    <t>596215040R00</t>
  </si>
  <si>
    <t xml:space="preserve">Kladení zámkové dlažby tl. 8 cm do drtě tl. 4 cm </t>
  </si>
  <si>
    <t>599141111R00</t>
  </si>
  <si>
    <t xml:space="preserve">Vyplnění spár mezi panely živičnou zálivkou </t>
  </si>
  <si>
    <t>vyplnění spáry mezi novým obrubníkem a vozovkou:</t>
  </si>
  <si>
    <t>úsek č.1:85,00</t>
  </si>
  <si>
    <t>úsek č.2:27,00</t>
  </si>
  <si>
    <t>917832111R00</t>
  </si>
  <si>
    <t xml:space="preserve">Osazení stojat. obrub. bet.bez opěry,lože z C12/15 </t>
  </si>
  <si>
    <t>úsek č.1 - silniční + chodníkový:78,00+4,00+85,00</t>
  </si>
  <si>
    <t>úsek č.2 -  silniční + chodníkový:23,00+4,00+27,00</t>
  </si>
  <si>
    <t>59217410A</t>
  </si>
  <si>
    <t>Obrubník chodníkový ABO 100/10/25 II nat</t>
  </si>
  <si>
    <t>kus</t>
  </si>
  <si>
    <t>úsek č.1 - chodníkový:85,00*1,01</t>
  </si>
  <si>
    <t>úsek č.2 -  chodníkový:27,00*1,01</t>
  </si>
  <si>
    <t>59217472</t>
  </si>
  <si>
    <t>Obrubník silniční 1000/150/250 šedý</t>
  </si>
  <si>
    <t>úsek č.1 - silniční stojatý:78,00*1,01</t>
  </si>
  <si>
    <t>úsek č.2 -  silniční stojatý:23,00*1,01</t>
  </si>
  <si>
    <t>59217482</t>
  </si>
  <si>
    <t>Obrubník silniční přechodový 1000/150/150-250</t>
  </si>
  <si>
    <t>úsek č.1 - silniční přechodový:4,00*1,01</t>
  </si>
  <si>
    <t>úsek č.2 -  silniční přechodový:4,00*1,01</t>
  </si>
  <si>
    <t>59245110.B</t>
  </si>
  <si>
    <t>Dlažba sklad. 20x10x8 cm přírodní</t>
  </si>
  <si>
    <t>úsek č.1 - chodník šedý:84,00*1,02</t>
  </si>
  <si>
    <t>úsek č.2 -  chodníjk šedý:20,00*1,02</t>
  </si>
  <si>
    <t>59248042.a</t>
  </si>
  <si>
    <t>Dlažba zámková 20/10/8 II červená</t>
  </si>
  <si>
    <t>úsek č.1 - vjezdy k RD:21,00*1,02</t>
  </si>
  <si>
    <t>úsek č.2 -  vjezd k RD:10,00*1,02</t>
  </si>
  <si>
    <t>8</t>
  </si>
  <si>
    <t>Trubní vedení</t>
  </si>
  <si>
    <t>895941312T00</t>
  </si>
  <si>
    <t>Zřízení vpusti uliční z dílců typ UVB - 50 OBRUBNÍKOVÁ RADBUZA B 125 zkosená</t>
  </si>
  <si>
    <t>včetně napojení na stávající kanalizaci:</t>
  </si>
  <si>
    <t>úsek č.1:1,00</t>
  </si>
  <si>
    <t>úsek č.2:1,00</t>
  </si>
  <si>
    <t>899332111R00</t>
  </si>
  <si>
    <t xml:space="preserve">Výšková úprava vstupu do 20 cm, snížení poklopu </t>
  </si>
  <si>
    <t>úsek č.1:3,00</t>
  </si>
  <si>
    <t>úsek č.2 :0</t>
  </si>
  <si>
    <t>59224172</t>
  </si>
  <si>
    <t>Skruž přechodová TBR-Q 625/600/120/SPK (SLK)</t>
  </si>
  <si>
    <t>59224175</t>
  </si>
  <si>
    <t>Prstenec vyrovnávcí TBW-Q 625/60/120</t>
  </si>
  <si>
    <t>9</t>
  </si>
  <si>
    <t>Ostatní konstrukce, bourání</t>
  </si>
  <si>
    <t>55243348</t>
  </si>
  <si>
    <t>Poklop komplet KD81 EUROPA,celolitinový bez odv.,  výška 100 mm</t>
  </si>
  <si>
    <t>199000010T00</t>
  </si>
  <si>
    <t xml:space="preserve">Poplatek za skladku suti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</si>
  <si>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</si>
  <si>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</si>
  <si>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</si>
  <si>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</si>
  <si>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979087212R00</t>
  </si>
  <si>
    <t xml:space="preserve">Nakládání suti na dopravní prostředky </t>
  </si>
  <si>
    <t>91</t>
  </si>
  <si>
    <t>Doplňující práce na komunikaci</t>
  </si>
  <si>
    <t>919735124R00</t>
  </si>
  <si>
    <t xml:space="preserve">Řezání stávajícího betonového krytu tl. 15 - 20 cm </t>
  </si>
  <si>
    <t>úsek č.1:7,00</t>
  </si>
  <si>
    <t>úsek č.2:5,00</t>
  </si>
  <si>
    <t>96</t>
  </si>
  <si>
    <t>Bourání konstrukcí</t>
  </si>
  <si>
    <t>966008110T00</t>
  </si>
  <si>
    <t xml:space="preserve">Bourání uliční vpusti - betonová </t>
  </si>
  <si>
    <t>úsek č.1 :1,00</t>
  </si>
  <si>
    <t>úsek č.2 :1,00</t>
  </si>
  <si>
    <t>99</t>
  </si>
  <si>
    <t>Staveništní přesun hmot</t>
  </si>
  <si>
    <t>998223011R00</t>
  </si>
  <si>
    <t xml:space="preserve">Přesun hmot, pozemní komunikace, kryt dlážděný </t>
  </si>
  <si>
    <t>VNS</t>
  </si>
  <si>
    <t xml:space="preserve">Zařízení staveniště </t>
  </si>
  <si>
    <t>Sh</t>
  </si>
  <si>
    <t xml:space="preserve">Zaměření skutečného provedení stavby </t>
  </si>
  <si>
    <t>3</t>
  </si>
  <si>
    <t xml:space="preserve">Dopravně-inženýrské opatření 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</si>
  <si>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</si>
  <si>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</si>
  <si>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</si>
  <si>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</si>
  <si>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</si>
  <si>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</si>
  <si>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</si>
  <si>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</si>
  <si>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</si>
  <si>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vybrán soutěží</t>
  </si>
  <si>
    <t>Obec Hostišová</t>
  </si>
  <si>
    <t>PROKO, spol.s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</si>
</sst>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/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76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0</v>
      </c>
      <c r="B2" s="4"/>
      <c r="C2" s="5" t="str">
        <f>Rekapitulace!H1</f>
        <v>1</v>
      </c>
      <c r="D2" s="5" t="str">
        <f>Rekapitulace!G2</f>
        <v>podklad pro soutěž</v>
      </c>
      <c r="E2" s="6"/>
      <c r="F2" s="7" t="s">
        <v>1</v>
      </c>
      <c r="G2" s="8" t="s">
        <v>82</v>
      </c>
    </row>
    <row r="3" spans="1:57" ht="3" hidden="1" customHeight="1" x14ac:dyDescent="0.25">
      <c r="A3" s="9"/>
      <c r="B3" s="10"/>
      <c r="C3" s="11"/>
      <c r="D3" s="11"/>
      <c r="E3" s="12"/>
      <c r="F3" s="13"/>
      <c r="G3" s="14"/>
    </row>
    <row r="4" spans="1:57" ht="12" customHeight="1" x14ac:dyDescent="0.25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" customHeight="1" x14ac:dyDescent="0.25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" customHeight="1" x14ac:dyDescent="0.25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" customHeight="1" x14ac:dyDescent="0.25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5">
      <c r="A8" s="29" t="s">
        <v>11</v>
      </c>
      <c r="B8" s="13"/>
      <c r="C8" s="30" t="s">
        <v>250</v>
      </c>
      <c r="D8" s="30"/>
      <c r="E8" s="31"/>
      <c r="F8" s="32" t="s">
        <v>12</v>
      </c>
      <c r="G8" s="33"/>
      <c r="H8" s="34"/>
      <c r="I8" s="35"/>
    </row>
    <row r="9" spans="1:57" x14ac:dyDescent="0.25">
      <c r="A9" s="29" t="s">
        <v>13</v>
      </c>
      <c r="B9" s="13"/>
      <c r="C9" s="30" t="str">
        <f>Projektant</f>
        <v>PROKO, spol.s r.o.</v>
      </c>
      <c r="D9" s="30"/>
      <c r="E9" s="31"/>
      <c r="F9" s="13"/>
      <c r="G9" s="36"/>
      <c r="H9" s="37"/>
    </row>
    <row r="10" spans="1:57" x14ac:dyDescent="0.25">
      <c r="A10" s="29" t="s">
        <v>14</v>
      </c>
      <c r="B10" s="13"/>
      <c r="C10" s="30" t="s">
        <v>249</v>
      </c>
      <c r="D10" s="30"/>
      <c r="E10" s="30"/>
      <c r="F10" s="38"/>
      <c r="G10" s="39"/>
      <c r="H10" s="40"/>
    </row>
    <row r="11" spans="1:57" ht="13.5" customHeight="1" x14ac:dyDescent="0.25">
      <c r="A11" s="29" t="s">
        <v>15</v>
      </c>
      <c r="B11" s="13"/>
      <c r="C11" s="30" t="s">
        <v>248</v>
      </c>
      <c r="D11" s="30"/>
      <c r="E11" s="30"/>
      <c r="F11" s="41" t="s">
        <v>16</v>
      </c>
      <c r="G11" s="42">
        <v>602</v>
      </c>
      <c r="H11" s="37"/>
      <c r="BA11" s="43"/>
      <c r="BB11" s="43"/>
      <c r="BC11" s="43"/>
      <c r="BD11" s="43"/>
      <c r="BE11" s="43"/>
    </row>
    <row r="12" spans="1:57" ht="12.75" customHeight="1" x14ac:dyDescent="0.25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3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3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" customHeight="1" x14ac:dyDescent="0.25">
      <c r="A15" s="57"/>
      <c r="B15" s="58" t="s">
        <v>22</v>
      </c>
      <c r="C15" s="59">
        <f>HSV</f>
        <v>0</v>
      </c>
      <c r="D15" s="60" t="str">
        <f>Rekapitulace!A22</f>
        <v>Ztížené výrobní podmínky</v>
      </c>
      <c r="E15" s="61"/>
      <c r="F15" s="62"/>
      <c r="G15" s="59">
        <f>Rekapitulace!I22</f>
        <v>0</v>
      </c>
    </row>
    <row r="16" spans="1:57" ht="15.9" customHeight="1" x14ac:dyDescent="0.25">
      <c r="A16" s="57" t="s">
        <v>23</v>
      </c>
      <c r="B16" s="58" t="s">
        <v>24</v>
      </c>
      <c r="C16" s="59">
        <f>PSV</f>
        <v>0</v>
      </c>
      <c r="D16" s="9" t="str">
        <f>Rekapitulace!A23</f>
        <v>Oborová přirážka</v>
      </c>
      <c r="E16" s="63"/>
      <c r="F16" s="64"/>
      <c r="G16" s="59">
        <f>Rekapitulace!I23</f>
        <v>0</v>
      </c>
    </row>
    <row r="17" spans="1:7" ht="15.9" customHeight="1" x14ac:dyDescent="0.25">
      <c r="A17" s="57" t="s">
        <v>25</v>
      </c>
      <c r="B17" s="58" t="s">
        <v>26</v>
      </c>
      <c r="C17" s="59">
        <f>Mont</f>
        <v>0</v>
      </c>
      <c r="D17" s="9" t="str">
        <f>Rekapitulace!A24</f>
        <v>Přesun stavebních kapacit</v>
      </c>
      <c r="E17" s="63"/>
      <c r="F17" s="64"/>
      <c r="G17" s="59">
        <f>Rekapitulace!I24</f>
        <v>0</v>
      </c>
    </row>
    <row r="18" spans="1:7" ht="15.9" customHeight="1" x14ac:dyDescent="0.25">
      <c r="A18" s="65" t="s">
        <v>27</v>
      </c>
      <c r="B18" s="66" t="s">
        <v>28</v>
      </c>
      <c r="C18" s="59">
        <f>Dodavka</f>
        <v>0</v>
      </c>
      <c r="D18" s="9" t="str">
        <f>Rekapitulace!A25</f>
        <v>Mimostaveništní doprava</v>
      </c>
      <c r="E18" s="63"/>
      <c r="F18" s="64"/>
      <c r="G18" s="59">
        <f>Rekapitulace!I25</f>
        <v>0</v>
      </c>
    </row>
    <row r="19" spans="1:7" ht="15.9" customHeight="1" x14ac:dyDescent="0.25">
      <c r="A19" s="67" t="s">
        <v>29</v>
      </c>
      <c r="B19" s="58"/>
      <c r="C19" s="59">
        <f>SUM(C15:C18)</f>
        <v>0</v>
      </c>
      <c r="D19" s="9" t="str">
        <f>Rekapitulace!A26</f>
        <v>Zařízení staveniště</v>
      </c>
      <c r="E19" s="63"/>
      <c r="F19" s="64"/>
      <c r="G19" s="59">
        <f>Rekapitulace!I26</f>
        <v>0</v>
      </c>
    </row>
    <row r="20" spans="1:7" ht="15.9" customHeight="1" x14ac:dyDescent="0.25">
      <c r="A20" s="67"/>
      <c r="B20" s="58"/>
      <c r="C20" s="59"/>
      <c r="D20" s="9" t="str">
        <f>Rekapitulace!A27</f>
        <v>Provoz investora</v>
      </c>
      <c r="E20" s="63"/>
      <c r="F20" s="64"/>
      <c r="G20" s="59">
        <f>Rekapitulace!I27</f>
        <v>0</v>
      </c>
    </row>
    <row r="21" spans="1:7" ht="15.9" customHeight="1" x14ac:dyDescent="0.25">
      <c r="A21" s="67" t="s">
        <v>30</v>
      </c>
      <c r="B21" s="58"/>
      <c r="C21" s="59">
        <f>HZS</f>
        <v>0</v>
      </c>
      <c r="D21" s="9" t="str">
        <f>Rekapitulace!A28</f>
        <v>Kompletační činnost (IČD)</v>
      </c>
      <c r="E21" s="63"/>
      <c r="F21" s="64"/>
      <c r="G21" s="59">
        <f>Rekapitulace!I28</f>
        <v>0</v>
      </c>
    </row>
    <row r="22" spans="1:7" ht="15.9" customHeight="1" x14ac:dyDescent="0.25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" customHeight="1" thickBot="1" x14ac:dyDescent="0.3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5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5">
      <c r="A27" s="68"/>
      <c r="B27" s="86"/>
      <c r="C27" s="81"/>
      <c r="D27" s="69"/>
      <c r="E27" s="82"/>
      <c r="F27" s="83"/>
      <c r="G27" s="84"/>
    </row>
    <row r="28" spans="1:7" x14ac:dyDescent="0.2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5">
      <c r="A29" s="68"/>
      <c r="B29" s="69"/>
      <c r="C29" s="88"/>
      <c r="D29" s="89"/>
      <c r="E29" s="88"/>
      <c r="F29" s="69"/>
      <c r="G29" s="84"/>
    </row>
    <row r="30" spans="1:7" x14ac:dyDescent="0.2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5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5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5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5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5">
      <c r="B46" s="107"/>
      <c r="C46" s="107"/>
      <c r="D46" s="107"/>
      <c r="E46" s="107"/>
      <c r="F46" s="107"/>
      <c r="G46" s="107"/>
    </row>
    <row r="47" spans="1:8" x14ac:dyDescent="0.25">
      <c r="B47" s="107"/>
      <c r="C47" s="107"/>
      <c r="D47" s="107"/>
      <c r="E47" s="107"/>
      <c r="F47" s="107"/>
      <c r="G47" s="107"/>
    </row>
    <row r="48" spans="1:8" x14ac:dyDescent="0.25">
      <c r="B48" s="107"/>
      <c r="C48" s="107"/>
      <c r="D48" s="107"/>
      <c r="E48" s="107"/>
      <c r="F48" s="107"/>
      <c r="G48" s="107"/>
    </row>
    <row r="49" spans="2:7" x14ac:dyDescent="0.25">
      <c r="B49" s="107"/>
      <c r="C49" s="107"/>
      <c r="D49" s="107"/>
      <c r="E49" s="107"/>
      <c r="F49" s="107"/>
      <c r="G49" s="107"/>
    </row>
    <row r="50" spans="2:7" x14ac:dyDescent="0.25">
      <c r="B50" s="107"/>
      <c r="C50" s="107"/>
      <c r="D50" s="107"/>
      <c r="E50" s="107"/>
      <c r="F50" s="107"/>
      <c r="G50" s="107"/>
    </row>
    <row r="51" spans="2:7" x14ac:dyDescent="0.25">
      <c r="B51" s="107"/>
      <c r="C51" s="107"/>
      <c r="D51" s="107"/>
      <c r="E51" s="107"/>
      <c r="F51" s="107"/>
      <c r="G51" s="107"/>
    </row>
    <row r="52" spans="2:7" x14ac:dyDescent="0.25">
      <c r="B52" s="107"/>
      <c r="C52" s="107"/>
      <c r="D52" s="107"/>
      <c r="E52" s="107"/>
      <c r="F52" s="107"/>
      <c r="G52" s="107"/>
    </row>
    <row r="53" spans="2:7" x14ac:dyDescent="0.25">
      <c r="B53" s="107"/>
      <c r="C53" s="107"/>
      <c r="D53" s="107"/>
      <c r="E53" s="107"/>
      <c r="F53" s="107"/>
      <c r="G53" s="107"/>
    </row>
    <row r="54" spans="2:7" x14ac:dyDescent="0.25">
      <c r="B54" s="107"/>
      <c r="C54" s="107"/>
      <c r="D54" s="107"/>
      <c r="E54" s="107"/>
      <c r="F54" s="107"/>
      <c r="G54" s="107"/>
    </row>
    <row r="55" spans="2:7" x14ac:dyDescent="0.2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1"/>
  <sheetViews>
    <sheetView workbookViewId="0">
      <selection activeCell="H30" sqref="H30:I30"/>
    </sheetView>
  </sheetViews>
  <sheetFormatPr defaultRowHeight="13.2" x14ac:dyDescent="0.25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9" ht="13.8" thickTop="1" x14ac:dyDescent="0.25">
      <c r="A1" s="108" t="s">
        <v>48</v>
      </c>
      <c r="B1" s="109"/>
      <c r="C1" s="110" t="str">
        <f>CONCATENATE(cislostavby," ",nazevstavby)</f>
        <v>602 Modernizace chodníku Hostišová, část Horňák</v>
      </c>
      <c r="D1" s="111"/>
      <c r="E1" s="112"/>
      <c r="F1" s="111"/>
      <c r="G1" s="113" t="s">
        <v>49</v>
      </c>
      <c r="H1" s="114" t="s">
        <v>73</v>
      </c>
      <c r="I1" s="115"/>
    </row>
    <row r="2" spans="1:9" ht="13.8" thickBot="1" x14ac:dyDescent="0.3">
      <c r="A2" s="116" t="s">
        <v>50</v>
      </c>
      <c r="B2" s="117"/>
      <c r="C2" s="118" t="str">
        <f>CONCATENATE(cisloobjektu," ",nazevobjektu)</f>
        <v>SO 01 Modernizace chodníku</v>
      </c>
      <c r="D2" s="119"/>
      <c r="E2" s="120"/>
      <c r="F2" s="119"/>
      <c r="G2" s="121" t="s">
        <v>83</v>
      </c>
      <c r="H2" s="122"/>
      <c r="I2" s="123"/>
    </row>
    <row r="3" spans="1:9" ht="13.8" thickTop="1" x14ac:dyDescent="0.25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3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8" thickBot="1" x14ac:dyDescent="0.3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8" thickBot="1" x14ac:dyDescent="0.3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x14ac:dyDescent="0.2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Položky!BA38</f>
        <v>0</v>
      </c>
      <c r="F7" s="229">
        <f>Položky!BB38</f>
        <v>0</v>
      </c>
      <c r="G7" s="229">
        <f>Položky!BC38</f>
        <v>0</v>
      </c>
      <c r="H7" s="229">
        <f>Položky!BD38</f>
        <v>0</v>
      </c>
      <c r="I7" s="230">
        <f>Položky!BE38</f>
        <v>0</v>
      </c>
    </row>
    <row r="8" spans="1:9" s="37" customFormat="1" x14ac:dyDescent="0.25">
      <c r="A8" s="227" t="str">
        <f>Položky!B39</f>
        <v>18</v>
      </c>
      <c r="B8" s="133" t="str">
        <f>Položky!C39</f>
        <v>Povrchové úpravy terénu</v>
      </c>
      <c r="C8" s="69"/>
      <c r="D8" s="134"/>
      <c r="E8" s="228">
        <f>Položky!BA62</f>
        <v>0</v>
      </c>
      <c r="F8" s="229">
        <f>Položky!BB62</f>
        <v>0</v>
      </c>
      <c r="G8" s="229">
        <f>Položky!BC62</f>
        <v>0</v>
      </c>
      <c r="H8" s="229">
        <f>Položky!BD62</f>
        <v>0</v>
      </c>
      <c r="I8" s="230">
        <f>Položky!BE62</f>
        <v>0</v>
      </c>
    </row>
    <row r="9" spans="1:9" s="37" customFormat="1" x14ac:dyDescent="0.25">
      <c r="A9" s="227" t="str">
        <f>Položky!B63</f>
        <v>2</v>
      </c>
      <c r="B9" s="133" t="str">
        <f>Položky!C63</f>
        <v>Základy a zvláštní zakládání</v>
      </c>
      <c r="C9" s="69"/>
      <c r="D9" s="134"/>
      <c r="E9" s="228">
        <f>Položky!BA68</f>
        <v>0</v>
      </c>
      <c r="F9" s="229">
        <f>Položky!BB68</f>
        <v>0</v>
      </c>
      <c r="G9" s="229">
        <f>Položky!BC68</f>
        <v>0</v>
      </c>
      <c r="H9" s="229">
        <f>Položky!BD68</f>
        <v>0</v>
      </c>
      <c r="I9" s="230">
        <f>Položky!BE68</f>
        <v>0</v>
      </c>
    </row>
    <row r="10" spans="1:9" s="37" customFormat="1" x14ac:dyDescent="0.25">
      <c r="A10" s="227" t="str">
        <f>Položky!B69</f>
        <v>5</v>
      </c>
      <c r="B10" s="133" t="str">
        <f>Položky!C69</f>
        <v>Komunikace</v>
      </c>
      <c r="C10" s="69"/>
      <c r="D10" s="134"/>
      <c r="E10" s="228">
        <f>Položky!BA114</f>
        <v>0</v>
      </c>
      <c r="F10" s="229">
        <f>Položky!BB114</f>
        <v>0</v>
      </c>
      <c r="G10" s="229">
        <f>Položky!BC114</f>
        <v>0</v>
      </c>
      <c r="H10" s="229">
        <f>Položky!BD114</f>
        <v>0</v>
      </c>
      <c r="I10" s="230">
        <f>Položky!BE114</f>
        <v>0</v>
      </c>
    </row>
    <row r="11" spans="1:9" s="37" customFormat="1" x14ac:dyDescent="0.25">
      <c r="A11" s="227" t="str">
        <f>Položky!B115</f>
        <v>8</v>
      </c>
      <c r="B11" s="133" t="str">
        <f>Položky!C115</f>
        <v>Trubní vedení</v>
      </c>
      <c r="C11" s="69"/>
      <c r="D11" s="134"/>
      <c r="E11" s="228">
        <f>Položky!BA128</f>
        <v>0</v>
      </c>
      <c r="F11" s="229">
        <f>Položky!BB128</f>
        <v>0</v>
      </c>
      <c r="G11" s="229">
        <f>Položky!BC128</f>
        <v>0</v>
      </c>
      <c r="H11" s="229">
        <f>Položky!BD128</f>
        <v>0</v>
      </c>
      <c r="I11" s="230">
        <f>Položky!BE128</f>
        <v>0</v>
      </c>
    </row>
    <row r="12" spans="1:9" s="37" customFormat="1" x14ac:dyDescent="0.25">
      <c r="A12" s="227" t="str">
        <f>Položky!B129</f>
        <v>9</v>
      </c>
      <c r="B12" s="133" t="str">
        <f>Položky!C129</f>
        <v>Ostatní konstrukce, bourání</v>
      </c>
      <c r="C12" s="69"/>
      <c r="D12" s="134"/>
      <c r="E12" s="228">
        <f>Položky!BA136</f>
        <v>0</v>
      </c>
      <c r="F12" s="229">
        <f>Položky!BB136</f>
        <v>0</v>
      </c>
      <c r="G12" s="229">
        <f>Položky!BC136</f>
        <v>0</v>
      </c>
      <c r="H12" s="229">
        <f>Položky!BD136</f>
        <v>0</v>
      </c>
      <c r="I12" s="230">
        <f>Položky!BE136</f>
        <v>0</v>
      </c>
    </row>
    <row r="13" spans="1:9" s="37" customFormat="1" x14ac:dyDescent="0.25">
      <c r="A13" s="227" t="str">
        <f>Položky!B137</f>
        <v>91</v>
      </c>
      <c r="B13" s="133" t="str">
        <f>Položky!C137</f>
        <v>Doplňující práce na komunikaci</v>
      </c>
      <c r="C13" s="69"/>
      <c r="D13" s="134"/>
      <c r="E13" s="228">
        <f>Položky!BA141</f>
        <v>0</v>
      </c>
      <c r="F13" s="229">
        <f>Položky!BB141</f>
        <v>0</v>
      </c>
      <c r="G13" s="229">
        <f>Položky!BC141</f>
        <v>0</v>
      </c>
      <c r="H13" s="229">
        <f>Položky!BD141</f>
        <v>0</v>
      </c>
      <c r="I13" s="230">
        <f>Položky!BE141</f>
        <v>0</v>
      </c>
    </row>
    <row r="14" spans="1:9" s="37" customFormat="1" x14ac:dyDescent="0.25">
      <c r="A14" s="227" t="str">
        <f>Položky!B142</f>
        <v>96</v>
      </c>
      <c r="B14" s="133" t="str">
        <f>Položky!C142</f>
        <v>Bourání konstrukcí</v>
      </c>
      <c r="C14" s="69"/>
      <c r="D14" s="134"/>
      <c r="E14" s="228">
        <f>Položky!BA147</f>
        <v>0</v>
      </c>
      <c r="F14" s="229">
        <f>Položky!BB147</f>
        <v>0</v>
      </c>
      <c r="G14" s="229">
        <f>Položky!BC147</f>
        <v>0</v>
      </c>
      <c r="H14" s="229">
        <f>Položky!BD147</f>
        <v>0</v>
      </c>
      <c r="I14" s="230">
        <f>Položky!BE147</f>
        <v>0</v>
      </c>
    </row>
    <row r="15" spans="1:9" s="37" customFormat="1" x14ac:dyDescent="0.25">
      <c r="A15" s="227" t="str">
        <f>Položky!B148</f>
        <v>99</v>
      </c>
      <c r="B15" s="133" t="str">
        <f>Položky!C148</f>
        <v>Staveništní přesun hmot</v>
      </c>
      <c r="C15" s="69"/>
      <c r="D15" s="134"/>
      <c r="E15" s="228">
        <f>Položky!BA150</f>
        <v>0</v>
      </c>
      <c r="F15" s="229">
        <f>Položky!BB150</f>
        <v>0</v>
      </c>
      <c r="G15" s="229">
        <f>Položky!BC150</f>
        <v>0</v>
      </c>
      <c r="H15" s="229">
        <f>Položky!BD150</f>
        <v>0</v>
      </c>
      <c r="I15" s="230">
        <f>Položky!BE150</f>
        <v>0</v>
      </c>
    </row>
    <row r="16" spans="1:9" s="37" customFormat="1" ht="13.8" thickBot="1" x14ac:dyDescent="0.3">
      <c r="A16" s="227" t="str">
        <f>Položky!B151</f>
        <v>VNS</v>
      </c>
      <c r="B16" s="133" t="str">
        <f>Položky!C151</f>
        <v>Zemní práce</v>
      </c>
      <c r="C16" s="69"/>
      <c r="D16" s="134"/>
      <c r="E16" s="228">
        <f>Položky!BA155</f>
        <v>0</v>
      </c>
      <c r="F16" s="229">
        <f>Položky!BB155</f>
        <v>0</v>
      </c>
      <c r="G16" s="229">
        <f>Položky!BC155</f>
        <v>0</v>
      </c>
      <c r="H16" s="229">
        <f>Položky!BD155</f>
        <v>0</v>
      </c>
      <c r="I16" s="230">
        <f>Položky!BE155</f>
        <v>0</v>
      </c>
    </row>
    <row r="17" spans="1:57" s="141" customFormat="1" ht="13.8" thickBot="1" x14ac:dyDescent="0.3">
      <c r="A17" s="135"/>
      <c r="B17" s="136" t="s">
        <v>57</v>
      </c>
      <c r="C17" s="136"/>
      <c r="D17" s="137"/>
      <c r="E17" s="138">
        <f>SUM(E7:E16)</f>
        <v>0</v>
      </c>
      <c r="F17" s="139">
        <f>SUM(F7:F16)</f>
        <v>0</v>
      </c>
      <c r="G17" s="139">
        <f>SUM(G7:G16)</f>
        <v>0</v>
      </c>
      <c r="H17" s="139">
        <f>SUM(H7:H16)</f>
        <v>0</v>
      </c>
      <c r="I17" s="140">
        <f>SUM(I7:I16)</f>
        <v>0</v>
      </c>
    </row>
    <row r="18" spans="1:57" x14ac:dyDescent="0.25">
      <c r="A18" s="69"/>
      <c r="B18" s="69"/>
      <c r="C18" s="69"/>
      <c r="D18" s="69"/>
      <c r="E18" s="69"/>
      <c r="F18" s="69"/>
      <c r="G18" s="69"/>
      <c r="H18" s="69"/>
      <c r="I18" s="69"/>
    </row>
    <row r="19" spans="1:57" ht="19.5" customHeight="1" x14ac:dyDescent="0.3">
      <c r="A19" s="125" t="s">
        <v>58</v>
      </c>
      <c r="B19" s="125"/>
      <c r="C19" s="125"/>
      <c r="D19" s="125"/>
      <c r="E19" s="125"/>
      <c r="F19" s="125"/>
      <c r="G19" s="142"/>
      <c r="H19" s="125"/>
      <c r="I19" s="125"/>
      <c r="BA19" s="43"/>
      <c r="BB19" s="43"/>
      <c r="BC19" s="43"/>
      <c r="BD19" s="43"/>
      <c r="BE19" s="43"/>
    </row>
    <row r="20" spans="1:57" ht="13.8" thickBot="1" x14ac:dyDescent="0.3">
      <c r="A20" s="82"/>
      <c r="B20" s="82"/>
      <c r="C20" s="82"/>
      <c r="D20" s="82"/>
      <c r="E20" s="82"/>
      <c r="F20" s="82"/>
      <c r="G20" s="82"/>
      <c r="H20" s="82"/>
      <c r="I20" s="82"/>
    </row>
    <row r="21" spans="1:57" x14ac:dyDescent="0.25">
      <c r="A21" s="76" t="s">
        <v>59</v>
      </c>
      <c r="B21" s="77"/>
      <c r="C21" s="77"/>
      <c r="D21" s="143"/>
      <c r="E21" s="144" t="s">
        <v>60</v>
      </c>
      <c r="F21" s="145" t="s">
        <v>61</v>
      </c>
      <c r="G21" s="146" t="s">
        <v>62</v>
      </c>
      <c r="H21" s="147"/>
      <c r="I21" s="148" t="s">
        <v>60</v>
      </c>
    </row>
    <row r="22" spans="1:57" x14ac:dyDescent="0.25">
      <c r="A22" s="67" t="s">
        <v>240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7" x14ac:dyDescent="0.25">
      <c r="A23" s="67" t="s">
        <v>241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7" x14ac:dyDescent="0.25">
      <c r="A24" s="67" t="s">
        <v>242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7" x14ac:dyDescent="0.25">
      <c r="A25" s="67" t="s">
        <v>243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7" x14ac:dyDescent="0.25">
      <c r="A26" s="67" t="s">
        <v>244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7" x14ac:dyDescent="0.25">
      <c r="A27" s="67" t="s">
        <v>245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7" x14ac:dyDescent="0.25">
      <c r="A28" s="67" t="s">
        <v>246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7" x14ac:dyDescent="0.25">
      <c r="A29" s="67" t="s">
        <v>247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57" ht="13.8" thickBot="1" x14ac:dyDescent="0.3">
      <c r="A30" s="155"/>
      <c r="B30" s="156" t="s">
        <v>63</v>
      </c>
      <c r="C30" s="157"/>
      <c r="D30" s="158"/>
      <c r="E30" s="159"/>
      <c r="F30" s="160"/>
      <c r="G30" s="160"/>
      <c r="H30" s="161">
        <f>SUM(I22:I29)</f>
        <v>0</v>
      </c>
      <c r="I30" s="162"/>
    </row>
    <row r="32" spans="1:57" x14ac:dyDescent="0.25">
      <c r="B32" s="141"/>
      <c r="F32" s="163"/>
      <c r="G32" s="164"/>
      <c r="H32" s="164"/>
      <c r="I32" s="165"/>
    </row>
    <row r="33" spans="6:9" x14ac:dyDescent="0.25">
      <c r="F33" s="163"/>
      <c r="G33" s="164"/>
      <c r="H33" s="164"/>
      <c r="I33" s="165"/>
    </row>
    <row r="34" spans="6:9" x14ac:dyDescent="0.25">
      <c r="F34" s="163"/>
      <c r="G34" s="164"/>
      <c r="H34" s="164"/>
      <c r="I34" s="165"/>
    </row>
    <row r="35" spans="6:9" x14ac:dyDescent="0.25">
      <c r="F35" s="163"/>
      <c r="G35" s="164"/>
      <c r="H35" s="164"/>
      <c r="I35" s="165"/>
    </row>
    <row r="36" spans="6:9" x14ac:dyDescent="0.25">
      <c r="F36" s="163"/>
      <c r="G36" s="164"/>
      <c r="H36" s="164"/>
      <c r="I36" s="165"/>
    </row>
    <row r="37" spans="6:9" x14ac:dyDescent="0.25">
      <c r="F37" s="163"/>
      <c r="G37" s="164"/>
      <c r="H37" s="164"/>
      <c r="I37" s="165"/>
    </row>
    <row r="38" spans="6:9" x14ac:dyDescent="0.25">
      <c r="F38" s="163"/>
      <c r="G38" s="164"/>
      <c r="H38" s="164"/>
      <c r="I38" s="165"/>
    </row>
    <row r="39" spans="6:9" x14ac:dyDescent="0.25">
      <c r="F39" s="163"/>
      <c r="G39" s="164"/>
      <c r="H39" s="164"/>
      <c r="I39" s="165"/>
    </row>
    <row r="40" spans="6:9" x14ac:dyDescent="0.25">
      <c r="F40" s="163"/>
      <c r="G40" s="164"/>
      <c r="H40" s="164"/>
      <c r="I40" s="165"/>
    </row>
    <row r="41" spans="6:9" x14ac:dyDescent="0.25">
      <c r="F41" s="163"/>
      <c r="G41" s="164"/>
      <c r="H41" s="164"/>
      <c r="I41" s="165"/>
    </row>
    <row r="42" spans="6:9" x14ac:dyDescent="0.25">
      <c r="F42" s="163"/>
      <c r="G42" s="164"/>
      <c r="H42" s="164"/>
      <c r="I42" s="165"/>
    </row>
    <row r="43" spans="6:9" x14ac:dyDescent="0.25">
      <c r="F43" s="163"/>
      <c r="G43" s="164"/>
      <c r="H43" s="164"/>
      <c r="I43" s="165"/>
    </row>
    <row r="44" spans="6:9" x14ac:dyDescent="0.25">
      <c r="F44" s="163"/>
      <c r="G44" s="164"/>
      <c r="H44" s="164"/>
      <c r="I44" s="165"/>
    </row>
    <row r="45" spans="6:9" x14ac:dyDescent="0.25">
      <c r="F45" s="163"/>
      <c r="G45" s="164"/>
      <c r="H45" s="164"/>
      <c r="I45" s="165"/>
    </row>
    <row r="46" spans="6:9" x14ac:dyDescent="0.25">
      <c r="F46" s="163"/>
      <c r="G46" s="164"/>
      <c r="H46" s="164"/>
      <c r="I46" s="165"/>
    </row>
    <row r="47" spans="6:9" x14ac:dyDescent="0.25">
      <c r="F47" s="163"/>
      <c r="G47" s="164"/>
      <c r="H47" s="164"/>
      <c r="I47" s="165"/>
    </row>
    <row r="48" spans="6:9" x14ac:dyDescent="0.25">
      <c r="F48" s="163"/>
      <c r="G48" s="164"/>
      <c r="H48" s="164"/>
      <c r="I48" s="165"/>
    </row>
    <row r="49" spans="6:9" x14ac:dyDescent="0.25">
      <c r="F49" s="163"/>
      <c r="G49" s="164"/>
      <c r="H49" s="164"/>
      <c r="I49" s="165"/>
    </row>
    <row r="50" spans="6:9" x14ac:dyDescent="0.25">
      <c r="F50" s="163"/>
      <c r="G50" s="164"/>
      <c r="H50" s="164"/>
      <c r="I50" s="165"/>
    </row>
    <row r="51" spans="6:9" x14ac:dyDescent="0.25">
      <c r="F51" s="163"/>
      <c r="G51" s="164"/>
      <c r="H51" s="164"/>
      <c r="I51" s="165"/>
    </row>
    <row r="52" spans="6:9" x14ac:dyDescent="0.25">
      <c r="F52" s="163"/>
      <c r="G52" s="164"/>
      <c r="H52" s="164"/>
      <c r="I52" s="165"/>
    </row>
    <row r="53" spans="6:9" x14ac:dyDescent="0.25">
      <c r="F53" s="163"/>
      <c r="G53" s="164"/>
      <c r="H53" s="164"/>
      <c r="I53" s="165"/>
    </row>
    <row r="54" spans="6:9" x14ac:dyDescent="0.25">
      <c r="F54" s="163"/>
      <c r="G54" s="164"/>
      <c r="H54" s="164"/>
      <c r="I54" s="165"/>
    </row>
    <row r="55" spans="6:9" x14ac:dyDescent="0.25">
      <c r="F55" s="163"/>
      <c r="G55" s="164"/>
      <c r="H55" s="164"/>
      <c r="I55" s="165"/>
    </row>
    <row r="56" spans="6:9" x14ac:dyDescent="0.25">
      <c r="F56" s="163"/>
      <c r="G56" s="164"/>
      <c r="H56" s="164"/>
      <c r="I56" s="165"/>
    </row>
    <row r="57" spans="6:9" x14ac:dyDescent="0.25">
      <c r="F57" s="163"/>
      <c r="G57" s="164"/>
      <c r="H57" s="164"/>
      <c r="I57" s="165"/>
    </row>
    <row r="58" spans="6:9" x14ac:dyDescent="0.25">
      <c r="F58" s="163"/>
      <c r="G58" s="164"/>
      <c r="H58" s="164"/>
      <c r="I58" s="165"/>
    </row>
    <row r="59" spans="6:9" x14ac:dyDescent="0.25">
      <c r="F59" s="163"/>
      <c r="G59" s="164"/>
      <c r="H59" s="164"/>
      <c r="I59" s="165"/>
    </row>
    <row r="60" spans="6:9" x14ac:dyDescent="0.25">
      <c r="F60" s="163"/>
      <c r="G60" s="164"/>
      <c r="H60" s="164"/>
      <c r="I60" s="165"/>
    </row>
    <row r="61" spans="6:9" x14ac:dyDescent="0.25">
      <c r="F61" s="163"/>
      <c r="G61" s="164"/>
      <c r="H61" s="164"/>
      <c r="I61" s="165"/>
    </row>
    <row r="62" spans="6:9" x14ac:dyDescent="0.25">
      <c r="F62" s="163"/>
      <c r="G62" s="164"/>
      <c r="H62" s="164"/>
      <c r="I62" s="165"/>
    </row>
    <row r="63" spans="6:9" x14ac:dyDescent="0.25">
      <c r="F63" s="163"/>
      <c r="G63" s="164"/>
      <c r="H63" s="164"/>
      <c r="I63" s="165"/>
    </row>
    <row r="64" spans="6:9" x14ac:dyDescent="0.25">
      <c r="F64" s="163"/>
      <c r="G64" s="164"/>
      <c r="H64" s="164"/>
      <c r="I64" s="165"/>
    </row>
    <row r="65" spans="6:9" x14ac:dyDescent="0.25">
      <c r="F65" s="163"/>
      <c r="G65" s="164"/>
      <c r="H65" s="164"/>
      <c r="I65" s="165"/>
    </row>
    <row r="66" spans="6:9" x14ac:dyDescent="0.25">
      <c r="F66" s="163"/>
      <c r="G66" s="164"/>
      <c r="H66" s="164"/>
      <c r="I66" s="165"/>
    </row>
    <row r="67" spans="6:9" x14ac:dyDescent="0.25">
      <c r="F67" s="163"/>
      <c r="G67" s="164"/>
      <c r="H67" s="164"/>
      <c r="I67" s="165"/>
    </row>
    <row r="68" spans="6:9" x14ac:dyDescent="0.25">
      <c r="F68" s="163"/>
      <c r="G68" s="164"/>
      <c r="H68" s="164"/>
      <c r="I68" s="165"/>
    </row>
    <row r="69" spans="6:9" x14ac:dyDescent="0.25">
      <c r="F69" s="163"/>
      <c r="G69" s="164"/>
      <c r="H69" s="164"/>
      <c r="I69" s="165"/>
    </row>
    <row r="70" spans="6:9" x14ac:dyDescent="0.25">
      <c r="F70" s="163"/>
      <c r="G70" s="164"/>
      <c r="H70" s="164"/>
      <c r="I70" s="165"/>
    </row>
    <row r="71" spans="6:9" x14ac:dyDescent="0.25">
      <c r="F71" s="163"/>
      <c r="G71" s="164"/>
      <c r="H71" s="164"/>
      <c r="I71" s="165"/>
    </row>
    <row r="72" spans="6:9" x14ac:dyDescent="0.25">
      <c r="F72" s="163"/>
      <c r="G72" s="164"/>
      <c r="H72" s="164"/>
      <c r="I72" s="165"/>
    </row>
    <row r="73" spans="6:9" x14ac:dyDescent="0.25">
      <c r="F73" s="163"/>
      <c r="G73" s="164"/>
      <c r="H73" s="164"/>
      <c r="I73" s="165"/>
    </row>
    <row r="74" spans="6:9" x14ac:dyDescent="0.25">
      <c r="F74" s="163"/>
      <c r="G74" s="164"/>
      <c r="H74" s="164"/>
      <c r="I74" s="165"/>
    </row>
    <row r="75" spans="6:9" x14ac:dyDescent="0.25">
      <c r="F75" s="163"/>
      <c r="G75" s="164"/>
      <c r="H75" s="164"/>
      <c r="I75" s="165"/>
    </row>
    <row r="76" spans="6:9" x14ac:dyDescent="0.25">
      <c r="F76" s="163"/>
      <c r="G76" s="164"/>
      <c r="H76" s="164"/>
      <c r="I76" s="165"/>
    </row>
    <row r="77" spans="6:9" x14ac:dyDescent="0.25">
      <c r="F77" s="163"/>
      <c r="G77" s="164"/>
      <c r="H77" s="164"/>
      <c r="I77" s="165"/>
    </row>
    <row r="78" spans="6:9" x14ac:dyDescent="0.25">
      <c r="F78" s="163"/>
      <c r="G78" s="164"/>
      <c r="H78" s="164"/>
      <c r="I78" s="165"/>
    </row>
    <row r="79" spans="6:9" x14ac:dyDescent="0.25">
      <c r="F79" s="163"/>
      <c r="G79" s="164"/>
      <c r="H79" s="164"/>
      <c r="I79" s="165"/>
    </row>
    <row r="80" spans="6:9" x14ac:dyDescent="0.25">
      <c r="F80" s="163"/>
      <c r="G80" s="164"/>
      <c r="H80" s="164"/>
      <c r="I80" s="165"/>
    </row>
    <row r="81" spans="6:9" x14ac:dyDescent="0.25">
      <c r="F81" s="163"/>
      <c r="G81" s="164"/>
      <c r="H81" s="164"/>
      <c r="I81" s="165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28"/>
  <sheetViews>
    <sheetView showGridLines="0" showZeros="0" zoomScaleNormal="100" workbookViewId="0">
      <selection activeCell="A155" sqref="A155:IV157"/>
    </sheetView>
  </sheetViews>
  <sheetFormatPr defaultColWidth="9.109375" defaultRowHeight="13.2" x14ac:dyDescent="0.25"/>
  <cols>
    <col min="1" max="1" width="4.44140625" style="167" customWidth="1"/>
    <col min="2" max="2" width="11.5546875" style="167" customWidth="1"/>
    <col min="3" max="3" width="40.44140625" style="167" customWidth="1"/>
    <col min="4" max="4" width="5.5546875" style="167" customWidth="1"/>
    <col min="5" max="5" width="8.5546875" style="221" customWidth="1"/>
    <col min="6" max="6" width="9.88671875" style="167" customWidth="1"/>
    <col min="7" max="7" width="13.88671875" style="167" customWidth="1"/>
    <col min="8" max="11" width="9.109375" style="167"/>
    <col min="12" max="12" width="75.21875" style="167" customWidth="1"/>
    <col min="13" max="13" width="45.21875" style="167" customWidth="1"/>
    <col min="14" max="16384" width="9.109375" style="167"/>
  </cols>
  <sheetData>
    <row r="1" spans="1:104" ht="15.6" x14ac:dyDescent="0.3">
      <c r="A1" s="166" t="s">
        <v>77</v>
      </c>
      <c r="B1" s="166"/>
      <c r="C1" s="166"/>
      <c r="D1" s="166"/>
      <c r="E1" s="166"/>
      <c r="F1" s="166"/>
      <c r="G1" s="166"/>
    </row>
    <row r="2" spans="1:104" ht="14.25" customHeight="1" thickBot="1" x14ac:dyDescent="0.3">
      <c r="A2" s="168"/>
      <c r="B2" s="169"/>
      <c r="C2" s="170"/>
      <c r="D2" s="170"/>
      <c r="E2" s="171"/>
      <c r="F2" s="170"/>
      <c r="G2" s="170"/>
    </row>
    <row r="3" spans="1:104" ht="13.8" thickTop="1" x14ac:dyDescent="0.25">
      <c r="A3" s="108" t="s">
        <v>48</v>
      </c>
      <c r="B3" s="109"/>
      <c r="C3" s="110" t="str">
        <f>CONCATENATE(cislostavby," ",nazevstavby)</f>
        <v>602 Modernizace chodníku Hostišová, část Horňák</v>
      </c>
      <c r="D3" s="172"/>
      <c r="E3" s="173" t="s">
        <v>64</v>
      </c>
      <c r="F3" s="174" t="str">
        <f>Rekapitulace!H1</f>
        <v>1</v>
      </c>
      <c r="G3" s="175"/>
    </row>
    <row r="4" spans="1:104" ht="13.8" thickBot="1" x14ac:dyDescent="0.3">
      <c r="A4" s="176" t="s">
        <v>50</v>
      </c>
      <c r="B4" s="117"/>
      <c r="C4" s="118" t="str">
        <f>CONCATENATE(cisloobjektu," ",nazevobjektu)</f>
        <v>SO 01 Modernizace chodníku</v>
      </c>
      <c r="D4" s="177"/>
      <c r="E4" s="178" t="str">
        <f>Rekapitulace!G2</f>
        <v>podklad pro soutěž</v>
      </c>
      <c r="F4" s="179"/>
      <c r="G4" s="180"/>
    </row>
    <row r="5" spans="1:104" ht="13.8" thickTop="1" x14ac:dyDescent="0.25">
      <c r="A5" s="181"/>
      <c r="B5" s="168"/>
      <c r="C5" s="168"/>
      <c r="D5" s="168"/>
      <c r="E5" s="182"/>
      <c r="F5" s="168"/>
      <c r="G5" s="183"/>
    </row>
    <row r="6" spans="1:104" x14ac:dyDescent="0.2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5">
      <c r="A8" s="196">
        <v>1</v>
      </c>
      <c r="B8" s="197" t="s">
        <v>84</v>
      </c>
      <c r="C8" s="198" t="s">
        <v>85</v>
      </c>
      <c r="D8" s="199" t="s">
        <v>86</v>
      </c>
      <c r="E8" s="200">
        <v>41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x14ac:dyDescent="0.25">
      <c r="A9" s="203"/>
      <c r="B9" s="205"/>
      <c r="C9" s="206" t="s">
        <v>87</v>
      </c>
      <c r="D9" s="207"/>
      <c r="E9" s="208">
        <v>32</v>
      </c>
      <c r="F9" s="209"/>
      <c r="G9" s="210"/>
      <c r="M9" s="204" t="s">
        <v>87</v>
      </c>
      <c r="O9" s="195"/>
    </row>
    <row r="10" spans="1:104" x14ac:dyDescent="0.25">
      <c r="A10" s="203"/>
      <c r="B10" s="205"/>
      <c r="C10" s="206" t="s">
        <v>88</v>
      </c>
      <c r="D10" s="207"/>
      <c r="E10" s="208">
        <v>9</v>
      </c>
      <c r="F10" s="209"/>
      <c r="G10" s="210"/>
      <c r="M10" s="204" t="s">
        <v>88</v>
      </c>
      <c r="O10" s="195"/>
    </row>
    <row r="11" spans="1:104" x14ac:dyDescent="0.25">
      <c r="A11" s="196">
        <v>2</v>
      </c>
      <c r="B11" s="197" t="s">
        <v>89</v>
      </c>
      <c r="C11" s="198" t="s">
        <v>90</v>
      </c>
      <c r="D11" s="199" t="s">
        <v>86</v>
      </c>
      <c r="E11" s="200">
        <v>116.4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x14ac:dyDescent="0.25">
      <c r="A12" s="203"/>
      <c r="B12" s="205"/>
      <c r="C12" s="206" t="s">
        <v>91</v>
      </c>
      <c r="D12" s="207"/>
      <c r="E12" s="208">
        <v>0</v>
      </c>
      <c r="F12" s="209"/>
      <c r="G12" s="210"/>
      <c r="M12" s="204" t="s">
        <v>91</v>
      </c>
      <c r="O12" s="195"/>
    </row>
    <row r="13" spans="1:104" x14ac:dyDescent="0.25">
      <c r="A13" s="203"/>
      <c r="B13" s="205"/>
      <c r="C13" s="206" t="s">
        <v>92</v>
      </c>
      <c r="D13" s="207"/>
      <c r="E13" s="208">
        <v>91.7</v>
      </c>
      <c r="F13" s="209"/>
      <c r="G13" s="210"/>
      <c r="M13" s="204" t="s">
        <v>92</v>
      </c>
      <c r="O13" s="195"/>
    </row>
    <row r="14" spans="1:104" x14ac:dyDescent="0.25">
      <c r="A14" s="203"/>
      <c r="B14" s="205"/>
      <c r="C14" s="206" t="s">
        <v>93</v>
      </c>
      <c r="D14" s="207"/>
      <c r="E14" s="208">
        <v>24.7</v>
      </c>
      <c r="F14" s="209"/>
      <c r="G14" s="210"/>
      <c r="M14" s="204" t="s">
        <v>93</v>
      </c>
      <c r="O14" s="195"/>
    </row>
    <row r="15" spans="1:104" x14ac:dyDescent="0.25">
      <c r="A15" s="196">
        <v>3</v>
      </c>
      <c r="B15" s="197" t="s">
        <v>94</v>
      </c>
      <c r="C15" s="198" t="s">
        <v>95</v>
      </c>
      <c r="D15" s="199" t="s">
        <v>86</v>
      </c>
      <c r="E15" s="200">
        <v>36.200000000000003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04" x14ac:dyDescent="0.25">
      <c r="A16" s="203"/>
      <c r="B16" s="205"/>
      <c r="C16" s="206" t="s">
        <v>91</v>
      </c>
      <c r="D16" s="207"/>
      <c r="E16" s="208">
        <v>0</v>
      </c>
      <c r="F16" s="209"/>
      <c r="G16" s="210"/>
      <c r="M16" s="204" t="s">
        <v>91</v>
      </c>
      <c r="O16" s="195"/>
    </row>
    <row r="17" spans="1:104" x14ac:dyDescent="0.25">
      <c r="A17" s="203"/>
      <c r="B17" s="205"/>
      <c r="C17" s="206" t="s">
        <v>96</v>
      </c>
      <c r="D17" s="207"/>
      <c r="E17" s="208">
        <v>26.8</v>
      </c>
      <c r="F17" s="209"/>
      <c r="G17" s="210"/>
      <c r="M17" s="204" t="s">
        <v>96</v>
      </c>
      <c r="O17" s="195"/>
    </row>
    <row r="18" spans="1:104" x14ac:dyDescent="0.25">
      <c r="A18" s="203"/>
      <c r="B18" s="205"/>
      <c r="C18" s="206" t="s">
        <v>97</v>
      </c>
      <c r="D18" s="207"/>
      <c r="E18" s="208">
        <v>9.4</v>
      </c>
      <c r="F18" s="209"/>
      <c r="G18" s="210"/>
      <c r="M18" s="204" t="s">
        <v>97</v>
      </c>
      <c r="O18" s="195"/>
    </row>
    <row r="19" spans="1:104" x14ac:dyDescent="0.25">
      <c r="A19" s="196">
        <v>4</v>
      </c>
      <c r="B19" s="197" t="s">
        <v>98</v>
      </c>
      <c r="C19" s="198" t="s">
        <v>99</v>
      </c>
      <c r="D19" s="199" t="s">
        <v>86</v>
      </c>
      <c r="E19" s="200">
        <v>116.4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</v>
      </c>
    </row>
    <row r="20" spans="1:104" x14ac:dyDescent="0.25">
      <c r="A20" s="203"/>
      <c r="B20" s="205"/>
      <c r="C20" s="206" t="s">
        <v>91</v>
      </c>
      <c r="D20" s="207"/>
      <c r="E20" s="208">
        <v>0</v>
      </c>
      <c r="F20" s="209"/>
      <c r="G20" s="210"/>
      <c r="M20" s="204" t="s">
        <v>91</v>
      </c>
      <c r="O20" s="195"/>
    </row>
    <row r="21" spans="1:104" x14ac:dyDescent="0.25">
      <c r="A21" s="203"/>
      <c r="B21" s="205"/>
      <c r="C21" s="206" t="s">
        <v>92</v>
      </c>
      <c r="D21" s="207"/>
      <c r="E21" s="208">
        <v>91.7</v>
      </c>
      <c r="F21" s="209"/>
      <c r="G21" s="210"/>
      <c r="M21" s="204" t="s">
        <v>92</v>
      </c>
      <c r="O21" s="195"/>
    </row>
    <row r="22" spans="1:104" x14ac:dyDescent="0.25">
      <c r="A22" s="203"/>
      <c r="B22" s="205"/>
      <c r="C22" s="206" t="s">
        <v>93</v>
      </c>
      <c r="D22" s="207"/>
      <c r="E22" s="208">
        <v>24.7</v>
      </c>
      <c r="F22" s="209"/>
      <c r="G22" s="210"/>
      <c r="M22" s="204" t="s">
        <v>93</v>
      </c>
      <c r="O22" s="195"/>
    </row>
    <row r="23" spans="1:104" x14ac:dyDescent="0.25">
      <c r="A23" s="196">
        <v>5</v>
      </c>
      <c r="B23" s="197" t="s">
        <v>100</v>
      </c>
      <c r="C23" s="198" t="s">
        <v>101</v>
      </c>
      <c r="D23" s="199" t="s">
        <v>86</v>
      </c>
      <c r="E23" s="200">
        <v>36.200000000000003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</v>
      </c>
    </row>
    <row r="24" spans="1:104" x14ac:dyDescent="0.25">
      <c r="A24" s="203"/>
      <c r="B24" s="205"/>
      <c r="C24" s="206" t="s">
        <v>91</v>
      </c>
      <c r="D24" s="207"/>
      <c r="E24" s="208">
        <v>0</v>
      </c>
      <c r="F24" s="209"/>
      <c r="G24" s="210"/>
      <c r="M24" s="204" t="s">
        <v>91</v>
      </c>
      <c r="O24" s="195"/>
    </row>
    <row r="25" spans="1:104" x14ac:dyDescent="0.25">
      <c r="A25" s="203"/>
      <c r="B25" s="205"/>
      <c r="C25" s="206" t="s">
        <v>102</v>
      </c>
      <c r="D25" s="207"/>
      <c r="E25" s="208">
        <v>26.8</v>
      </c>
      <c r="F25" s="209"/>
      <c r="G25" s="210"/>
      <c r="M25" s="204" t="s">
        <v>102</v>
      </c>
      <c r="O25" s="195"/>
    </row>
    <row r="26" spans="1:104" x14ac:dyDescent="0.25">
      <c r="A26" s="203"/>
      <c r="B26" s="205"/>
      <c r="C26" s="206" t="s">
        <v>103</v>
      </c>
      <c r="D26" s="207"/>
      <c r="E26" s="208">
        <v>9.4</v>
      </c>
      <c r="F26" s="209"/>
      <c r="G26" s="210"/>
      <c r="M26" s="204" t="s">
        <v>103</v>
      </c>
      <c r="O26" s="195"/>
    </row>
    <row r="27" spans="1:104" x14ac:dyDescent="0.25">
      <c r="A27" s="196">
        <v>6</v>
      </c>
      <c r="B27" s="197" t="s">
        <v>104</v>
      </c>
      <c r="C27" s="198" t="s">
        <v>105</v>
      </c>
      <c r="D27" s="199" t="s">
        <v>106</v>
      </c>
      <c r="E27" s="200">
        <v>112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</v>
      </c>
    </row>
    <row r="28" spans="1:104" x14ac:dyDescent="0.25">
      <c r="A28" s="203"/>
      <c r="B28" s="205"/>
      <c r="C28" s="206" t="s">
        <v>91</v>
      </c>
      <c r="D28" s="207"/>
      <c r="E28" s="208">
        <v>0</v>
      </c>
      <c r="F28" s="209"/>
      <c r="G28" s="210"/>
      <c r="M28" s="204" t="s">
        <v>91</v>
      </c>
      <c r="O28" s="195"/>
    </row>
    <row r="29" spans="1:104" x14ac:dyDescent="0.25">
      <c r="A29" s="203"/>
      <c r="B29" s="205"/>
      <c r="C29" s="206" t="s">
        <v>107</v>
      </c>
      <c r="D29" s="207"/>
      <c r="E29" s="208">
        <v>85</v>
      </c>
      <c r="F29" s="209"/>
      <c r="G29" s="210"/>
      <c r="M29" s="204" t="s">
        <v>107</v>
      </c>
      <c r="O29" s="195"/>
    </row>
    <row r="30" spans="1:104" x14ac:dyDescent="0.25">
      <c r="A30" s="203"/>
      <c r="B30" s="205"/>
      <c r="C30" s="206" t="s">
        <v>108</v>
      </c>
      <c r="D30" s="207"/>
      <c r="E30" s="208">
        <v>27</v>
      </c>
      <c r="F30" s="209"/>
      <c r="G30" s="210"/>
      <c r="M30" s="204" t="s">
        <v>108</v>
      </c>
      <c r="O30" s="195"/>
    </row>
    <row r="31" spans="1:104" x14ac:dyDescent="0.25">
      <c r="A31" s="196">
        <v>7</v>
      </c>
      <c r="B31" s="197" t="s">
        <v>109</v>
      </c>
      <c r="C31" s="198" t="s">
        <v>110</v>
      </c>
      <c r="D31" s="199" t="s">
        <v>106</v>
      </c>
      <c r="E31" s="200">
        <v>112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</v>
      </c>
    </row>
    <row r="32" spans="1:104" x14ac:dyDescent="0.25">
      <c r="A32" s="203"/>
      <c r="B32" s="205"/>
      <c r="C32" s="206" t="s">
        <v>91</v>
      </c>
      <c r="D32" s="207"/>
      <c r="E32" s="208">
        <v>0</v>
      </c>
      <c r="F32" s="209"/>
      <c r="G32" s="210"/>
      <c r="M32" s="204" t="s">
        <v>91</v>
      </c>
      <c r="O32" s="195"/>
    </row>
    <row r="33" spans="1:104" x14ac:dyDescent="0.25">
      <c r="A33" s="203"/>
      <c r="B33" s="205"/>
      <c r="C33" s="206" t="s">
        <v>111</v>
      </c>
      <c r="D33" s="207"/>
      <c r="E33" s="208">
        <v>85</v>
      </c>
      <c r="F33" s="209"/>
      <c r="G33" s="210"/>
      <c r="M33" s="204" t="s">
        <v>111</v>
      </c>
      <c r="O33" s="195"/>
    </row>
    <row r="34" spans="1:104" x14ac:dyDescent="0.25">
      <c r="A34" s="203"/>
      <c r="B34" s="205"/>
      <c r="C34" s="206" t="s">
        <v>112</v>
      </c>
      <c r="D34" s="207"/>
      <c r="E34" s="208">
        <v>27</v>
      </c>
      <c r="F34" s="209"/>
      <c r="G34" s="210"/>
      <c r="M34" s="204" t="s">
        <v>112</v>
      </c>
      <c r="O34" s="195"/>
    </row>
    <row r="35" spans="1:104" x14ac:dyDescent="0.25">
      <c r="A35" s="196">
        <v>8</v>
      </c>
      <c r="B35" s="197" t="s">
        <v>113</v>
      </c>
      <c r="C35" s="198" t="s">
        <v>114</v>
      </c>
      <c r="D35" s="199" t="s">
        <v>86</v>
      </c>
      <c r="E35" s="200">
        <v>41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</v>
      </c>
    </row>
    <row r="36" spans="1:104" x14ac:dyDescent="0.25">
      <c r="A36" s="203"/>
      <c r="B36" s="205"/>
      <c r="C36" s="206" t="s">
        <v>87</v>
      </c>
      <c r="D36" s="207"/>
      <c r="E36" s="208">
        <v>32</v>
      </c>
      <c r="F36" s="209"/>
      <c r="G36" s="210"/>
      <c r="M36" s="204" t="s">
        <v>87</v>
      </c>
      <c r="O36" s="195"/>
    </row>
    <row r="37" spans="1:104" x14ac:dyDescent="0.25">
      <c r="A37" s="203"/>
      <c r="B37" s="205"/>
      <c r="C37" s="206" t="s">
        <v>88</v>
      </c>
      <c r="D37" s="207"/>
      <c r="E37" s="208">
        <v>9</v>
      </c>
      <c r="F37" s="209"/>
      <c r="G37" s="210"/>
      <c r="M37" s="204" t="s">
        <v>88</v>
      </c>
      <c r="O37" s="195"/>
    </row>
    <row r="38" spans="1:104" x14ac:dyDescent="0.25">
      <c r="A38" s="211"/>
      <c r="B38" s="212" t="s">
        <v>75</v>
      </c>
      <c r="C38" s="213" t="str">
        <f>CONCATENATE(B7," ",C7)</f>
        <v>1 Zemní práce</v>
      </c>
      <c r="D38" s="214"/>
      <c r="E38" s="215"/>
      <c r="F38" s="216"/>
      <c r="G38" s="217">
        <f>SUM(G7:G37)</f>
        <v>0</v>
      </c>
      <c r="O38" s="195">
        <v>4</v>
      </c>
      <c r="BA38" s="218">
        <f>SUM(BA7:BA37)</f>
        <v>0</v>
      </c>
      <c r="BB38" s="218">
        <f>SUM(BB7:BB37)</f>
        <v>0</v>
      </c>
      <c r="BC38" s="218">
        <f>SUM(BC7:BC37)</f>
        <v>0</v>
      </c>
      <c r="BD38" s="218">
        <f>SUM(BD7:BD37)</f>
        <v>0</v>
      </c>
      <c r="BE38" s="218">
        <f>SUM(BE7:BE37)</f>
        <v>0</v>
      </c>
    </row>
    <row r="39" spans="1:104" x14ac:dyDescent="0.25">
      <c r="A39" s="188" t="s">
        <v>72</v>
      </c>
      <c r="B39" s="189" t="s">
        <v>115</v>
      </c>
      <c r="C39" s="190" t="s">
        <v>116</v>
      </c>
      <c r="D39" s="191"/>
      <c r="E39" s="192"/>
      <c r="F39" s="192"/>
      <c r="G39" s="193"/>
      <c r="H39" s="194"/>
      <c r="I39" s="194"/>
      <c r="O39" s="195">
        <v>1</v>
      </c>
    </row>
    <row r="40" spans="1:104" x14ac:dyDescent="0.25">
      <c r="A40" s="196">
        <v>9</v>
      </c>
      <c r="B40" s="197" t="s">
        <v>117</v>
      </c>
      <c r="C40" s="198" t="s">
        <v>118</v>
      </c>
      <c r="D40" s="199" t="s">
        <v>86</v>
      </c>
      <c r="E40" s="200">
        <v>41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0</v>
      </c>
    </row>
    <row r="41" spans="1:104" x14ac:dyDescent="0.25">
      <c r="A41" s="203"/>
      <c r="B41" s="205"/>
      <c r="C41" s="206" t="s">
        <v>87</v>
      </c>
      <c r="D41" s="207"/>
      <c r="E41" s="208">
        <v>32</v>
      </c>
      <c r="F41" s="209"/>
      <c r="G41" s="210"/>
      <c r="M41" s="204" t="s">
        <v>87</v>
      </c>
      <c r="O41" s="195"/>
    </row>
    <row r="42" spans="1:104" x14ac:dyDescent="0.25">
      <c r="A42" s="203"/>
      <c r="B42" s="205"/>
      <c r="C42" s="206" t="s">
        <v>88</v>
      </c>
      <c r="D42" s="207"/>
      <c r="E42" s="208">
        <v>9</v>
      </c>
      <c r="F42" s="209"/>
      <c r="G42" s="210"/>
      <c r="M42" s="204" t="s">
        <v>88</v>
      </c>
      <c r="O42" s="195"/>
    </row>
    <row r="43" spans="1:104" x14ac:dyDescent="0.25">
      <c r="A43" s="196">
        <v>10</v>
      </c>
      <c r="B43" s="197" t="s">
        <v>119</v>
      </c>
      <c r="C43" s="198" t="s">
        <v>120</v>
      </c>
      <c r="D43" s="199" t="s">
        <v>86</v>
      </c>
      <c r="E43" s="200">
        <v>41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</v>
      </c>
    </row>
    <row r="44" spans="1:104" x14ac:dyDescent="0.25">
      <c r="A44" s="203"/>
      <c r="B44" s="205"/>
      <c r="C44" s="206" t="s">
        <v>87</v>
      </c>
      <c r="D44" s="207"/>
      <c r="E44" s="208">
        <v>32</v>
      </c>
      <c r="F44" s="209"/>
      <c r="G44" s="210"/>
      <c r="M44" s="204" t="s">
        <v>87</v>
      </c>
      <c r="O44" s="195"/>
    </row>
    <row r="45" spans="1:104" x14ac:dyDescent="0.25">
      <c r="A45" s="203"/>
      <c r="B45" s="205"/>
      <c r="C45" s="206" t="s">
        <v>88</v>
      </c>
      <c r="D45" s="207"/>
      <c r="E45" s="208">
        <v>9</v>
      </c>
      <c r="F45" s="209"/>
      <c r="G45" s="210"/>
      <c r="M45" s="204" t="s">
        <v>88</v>
      </c>
      <c r="O45" s="195"/>
    </row>
    <row r="46" spans="1:104" x14ac:dyDescent="0.25">
      <c r="A46" s="196">
        <v>11</v>
      </c>
      <c r="B46" s="197" t="s">
        <v>121</v>
      </c>
      <c r="C46" s="198" t="s">
        <v>122</v>
      </c>
      <c r="D46" s="199" t="s">
        <v>86</v>
      </c>
      <c r="E46" s="200">
        <v>41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</v>
      </c>
    </row>
    <row r="47" spans="1:104" x14ac:dyDescent="0.25">
      <c r="A47" s="203"/>
      <c r="B47" s="205"/>
      <c r="C47" s="206" t="s">
        <v>87</v>
      </c>
      <c r="D47" s="207"/>
      <c r="E47" s="208">
        <v>32</v>
      </c>
      <c r="F47" s="209"/>
      <c r="G47" s="210"/>
      <c r="M47" s="204" t="s">
        <v>87</v>
      </c>
      <c r="O47" s="195"/>
    </row>
    <row r="48" spans="1:104" x14ac:dyDescent="0.25">
      <c r="A48" s="203"/>
      <c r="B48" s="205"/>
      <c r="C48" s="206" t="s">
        <v>88</v>
      </c>
      <c r="D48" s="207"/>
      <c r="E48" s="208">
        <v>9</v>
      </c>
      <c r="F48" s="209"/>
      <c r="G48" s="210"/>
      <c r="M48" s="204" t="s">
        <v>88</v>
      </c>
      <c r="O48" s="195"/>
    </row>
    <row r="49" spans="1:104" x14ac:dyDescent="0.25">
      <c r="A49" s="196">
        <v>12</v>
      </c>
      <c r="B49" s="197" t="s">
        <v>123</v>
      </c>
      <c r="C49" s="198" t="s">
        <v>124</v>
      </c>
      <c r="D49" s="199" t="s">
        <v>125</v>
      </c>
      <c r="E49" s="200">
        <v>2.0999999999999999E-3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</v>
      </c>
    </row>
    <row r="50" spans="1:104" x14ac:dyDescent="0.25">
      <c r="A50" s="203"/>
      <c r="B50" s="205"/>
      <c r="C50" s="206" t="s">
        <v>126</v>
      </c>
      <c r="D50" s="207"/>
      <c r="E50" s="208">
        <v>1.6000000000000001E-3</v>
      </c>
      <c r="F50" s="209"/>
      <c r="G50" s="210"/>
      <c r="M50" s="204" t="s">
        <v>126</v>
      </c>
      <c r="O50" s="195"/>
    </row>
    <row r="51" spans="1:104" x14ac:dyDescent="0.25">
      <c r="A51" s="203"/>
      <c r="B51" s="205"/>
      <c r="C51" s="206" t="s">
        <v>127</v>
      </c>
      <c r="D51" s="207"/>
      <c r="E51" s="208">
        <v>5.0000000000000001E-4</v>
      </c>
      <c r="F51" s="209"/>
      <c r="G51" s="210"/>
      <c r="M51" s="204" t="s">
        <v>127</v>
      </c>
      <c r="O51" s="195"/>
    </row>
    <row r="52" spans="1:104" x14ac:dyDescent="0.25">
      <c r="A52" s="196">
        <v>13</v>
      </c>
      <c r="B52" s="197" t="s">
        <v>128</v>
      </c>
      <c r="C52" s="198" t="s">
        <v>129</v>
      </c>
      <c r="D52" s="199" t="s">
        <v>86</v>
      </c>
      <c r="E52" s="200">
        <v>41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</v>
      </c>
    </row>
    <row r="53" spans="1:104" x14ac:dyDescent="0.25">
      <c r="A53" s="203"/>
      <c r="B53" s="205"/>
      <c r="C53" s="206" t="s">
        <v>87</v>
      </c>
      <c r="D53" s="207"/>
      <c r="E53" s="208">
        <v>32</v>
      </c>
      <c r="F53" s="209"/>
      <c r="G53" s="210"/>
      <c r="M53" s="204" t="s">
        <v>87</v>
      </c>
      <c r="O53" s="195"/>
    </row>
    <row r="54" spans="1:104" x14ac:dyDescent="0.25">
      <c r="A54" s="203"/>
      <c r="B54" s="205"/>
      <c r="C54" s="206" t="s">
        <v>88</v>
      </c>
      <c r="D54" s="207"/>
      <c r="E54" s="208">
        <v>9</v>
      </c>
      <c r="F54" s="209"/>
      <c r="G54" s="210"/>
      <c r="M54" s="204" t="s">
        <v>88</v>
      </c>
      <c r="O54" s="195"/>
    </row>
    <row r="55" spans="1:104" x14ac:dyDescent="0.25">
      <c r="A55" s="196">
        <v>14</v>
      </c>
      <c r="B55" s="197" t="s">
        <v>130</v>
      </c>
      <c r="C55" s="198" t="s">
        <v>131</v>
      </c>
      <c r="D55" s="199" t="s">
        <v>86</v>
      </c>
      <c r="E55" s="200">
        <v>41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</v>
      </c>
    </row>
    <row r="56" spans="1:104" x14ac:dyDescent="0.25">
      <c r="A56" s="203"/>
      <c r="B56" s="205"/>
      <c r="C56" s="206" t="s">
        <v>87</v>
      </c>
      <c r="D56" s="207"/>
      <c r="E56" s="208">
        <v>32</v>
      </c>
      <c r="F56" s="209"/>
      <c r="G56" s="210"/>
      <c r="M56" s="204" t="s">
        <v>87</v>
      </c>
      <c r="O56" s="195"/>
    </row>
    <row r="57" spans="1:104" x14ac:dyDescent="0.25">
      <c r="A57" s="203"/>
      <c r="B57" s="205"/>
      <c r="C57" s="206" t="s">
        <v>88</v>
      </c>
      <c r="D57" s="207"/>
      <c r="E57" s="208">
        <v>9</v>
      </c>
      <c r="F57" s="209"/>
      <c r="G57" s="210"/>
      <c r="M57" s="204" t="s">
        <v>88</v>
      </c>
      <c r="O57" s="195"/>
    </row>
    <row r="58" spans="1:104" x14ac:dyDescent="0.25">
      <c r="A58" s="196">
        <v>15</v>
      </c>
      <c r="B58" s="197" t="s">
        <v>132</v>
      </c>
      <c r="C58" s="198" t="s">
        <v>133</v>
      </c>
      <c r="D58" s="199" t="s">
        <v>134</v>
      </c>
      <c r="E58" s="200">
        <v>1.23</v>
      </c>
      <c r="F58" s="200">
        <v>0</v>
      </c>
      <c r="G58" s="201">
        <f>E58*F58</f>
        <v>0</v>
      </c>
      <c r="O58" s="195">
        <v>2</v>
      </c>
      <c r="AA58" s="167">
        <v>3</v>
      </c>
      <c r="AB58" s="167">
        <v>1</v>
      </c>
      <c r="AC58" s="167">
        <v>572400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3</v>
      </c>
      <c r="CB58" s="202">
        <v>1</v>
      </c>
      <c r="CZ58" s="167">
        <v>0</v>
      </c>
    </row>
    <row r="59" spans="1:104" x14ac:dyDescent="0.25">
      <c r="A59" s="203"/>
      <c r="B59" s="205"/>
      <c r="C59" s="206" t="s">
        <v>135</v>
      </c>
      <c r="D59" s="207"/>
      <c r="E59" s="208">
        <v>0.96</v>
      </c>
      <c r="F59" s="209"/>
      <c r="G59" s="210"/>
      <c r="M59" s="204" t="s">
        <v>135</v>
      </c>
      <c r="O59" s="195"/>
    </row>
    <row r="60" spans="1:104" x14ac:dyDescent="0.25">
      <c r="A60" s="203"/>
      <c r="B60" s="205"/>
      <c r="C60" s="206" t="s">
        <v>136</v>
      </c>
      <c r="D60" s="207"/>
      <c r="E60" s="208">
        <v>0.27</v>
      </c>
      <c r="F60" s="209"/>
      <c r="G60" s="210"/>
      <c r="M60" s="204" t="s">
        <v>136</v>
      </c>
      <c r="O60" s="195"/>
    </row>
    <row r="61" spans="1:104" x14ac:dyDescent="0.25">
      <c r="A61" s="196">
        <v>16</v>
      </c>
      <c r="B61" s="197" t="s">
        <v>137</v>
      </c>
      <c r="C61" s="198" t="s">
        <v>138</v>
      </c>
      <c r="D61" s="199" t="s">
        <v>125</v>
      </c>
      <c r="E61" s="200">
        <v>2.0999999999999999E-3</v>
      </c>
      <c r="F61" s="200">
        <v>0</v>
      </c>
      <c r="G61" s="201">
        <f>E61*F61</f>
        <v>0</v>
      </c>
      <c r="O61" s="195">
        <v>2</v>
      </c>
      <c r="AA61" s="167">
        <v>3</v>
      </c>
      <c r="AB61" s="167">
        <v>1</v>
      </c>
      <c r="AC61" s="167">
        <v>25191155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3</v>
      </c>
      <c r="CB61" s="202">
        <v>1</v>
      </c>
      <c r="CZ61" s="167">
        <v>1</v>
      </c>
    </row>
    <row r="62" spans="1:104" x14ac:dyDescent="0.25">
      <c r="A62" s="211"/>
      <c r="B62" s="212" t="s">
        <v>75</v>
      </c>
      <c r="C62" s="213" t="str">
        <f>CONCATENATE(B39," ",C39)</f>
        <v>18 Povrchové úpravy terénu</v>
      </c>
      <c r="D62" s="214"/>
      <c r="E62" s="215"/>
      <c r="F62" s="216"/>
      <c r="G62" s="217">
        <f>SUM(G39:G61)</f>
        <v>0</v>
      </c>
      <c r="O62" s="195">
        <v>4</v>
      </c>
      <c r="BA62" s="218">
        <f>SUM(BA39:BA61)</f>
        <v>0</v>
      </c>
      <c r="BB62" s="218">
        <f>SUM(BB39:BB61)</f>
        <v>0</v>
      </c>
      <c r="BC62" s="218">
        <f>SUM(BC39:BC61)</f>
        <v>0</v>
      </c>
      <c r="BD62" s="218">
        <f>SUM(BD39:BD61)</f>
        <v>0</v>
      </c>
      <c r="BE62" s="218">
        <f>SUM(BE39:BE61)</f>
        <v>0</v>
      </c>
    </row>
    <row r="63" spans="1:104" x14ac:dyDescent="0.25">
      <c r="A63" s="188" t="s">
        <v>72</v>
      </c>
      <c r="B63" s="189" t="s">
        <v>139</v>
      </c>
      <c r="C63" s="190" t="s">
        <v>140</v>
      </c>
      <c r="D63" s="191"/>
      <c r="E63" s="192"/>
      <c r="F63" s="192"/>
      <c r="G63" s="193"/>
      <c r="H63" s="194"/>
      <c r="I63" s="194"/>
      <c r="O63" s="195">
        <v>1</v>
      </c>
    </row>
    <row r="64" spans="1:104" x14ac:dyDescent="0.25">
      <c r="A64" s="196">
        <v>17</v>
      </c>
      <c r="B64" s="197" t="s">
        <v>141</v>
      </c>
      <c r="C64" s="198" t="s">
        <v>142</v>
      </c>
      <c r="D64" s="199" t="s">
        <v>86</v>
      </c>
      <c r="E64" s="200">
        <v>135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0</v>
      </c>
    </row>
    <row r="65" spans="1:104" x14ac:dyDescent="0.25">
      <c r="A65" s="203"/>
      <c r="B65" s="205"/>
      <c r="C65" s="206" t="s">
        <v>143</v>
      </c>
      <c r="D65" s="207"/>
      <c r="E65" s="208">
        <v>0</v>
      </c>
      <c r="F65" s="209"/>
      <c r="G65" s="210"/>
      <c r="M65" s="204" t="s">
        <v>143</v>
      </c>
      <c r="O65" s="195"/>
    </row>
    <row r="66" spans="1:104" x14ac:dyDescent="0.25">
      <c r="A66" s="203"/>
      <c r="B66" s="205"/>
      <c r="C66" s="206" t="s">
        <v>144</v>
      </c>
      <c r="D66" s="207"/>
      <c r="E66" s="208">
        <v>105</v>
      </c>
      <c r="F66" s="209"/>
      <c r="G66" s="210"/>
      <c r="M66" s="204" t="s">
        <v>144</v>
      </c>
      <c r="O66" s="195"/>
    </row>
    <row r="67" spans="1:104" x14ac:dyDescent="0.25">
      <c r="A67" s="203"/>
      <c r="B67" s="205"/>
      <c r="C67" s="206" t="s">
        <v>145</v>
      </c>
      <c r="D67" s="207"/>
      <c r="E67" s="208">
        <v>30</v>
      </c>
      <c r="F67" s="209"/>
      <c r="G67" s="210"/>
      <c r="M67" s="204" t="s">
        <v>145</v>
      </c>
      <c r="O67" s="195"/>
    </row>
    <row r="68" spans="1:104" x14ac:dyDescent="0.25">
      <c r="A68" s="211"/>
      <c r="B68" s="212" t="s">
        <v>75</v>
      </c>
      <c r="C68" s="213" t="str">
        <f>CONCATENATE(B63," ",C63)</f>
        <v>2 Základy a zvláštní zakládání</v>
      </c>
      <c r="D68" s="214"/>
      <c r="E68" s="215"/>
      <c r="F68" s="216"/>
      <c r="G68" s="217">
        <f>SUM(G63:G67)</f>
        <v>0</v>
      </c>
      <c r="O68" s="195">
        <v>4</v>
      </c>
      <c r="BA68" s="218">
        <f>SUM(BA63:BA67)</f>
        <v>0</v>
      </c>
      <c r="BB68" s="218">
        <f>SUM(BB63:BB67)</f>
        <v>0</v>
      </c>
      <c r="BC68" s="218">
        <f>SUM(BC63:BC67)</f>
        <v>0</v>
      </c>
      <c r="BD68" s="218">
        <f>SUM(BD63:BD67)</f>
        <v>0</v>
      </c>
      <c r="BE68" s="218">
        <f>SUM(BE63:BE67)</f>
        <v>0</v>
      </c>
    </row>
    <row r="69" spans="1:104" x14ac:dyDescent="0.25">
      <c r="A69" s="188" t="s">
        <v>72</v>
      </c>
      <c r="B69" s="189" t="s">
        <v>146</v>
      </c>
      <c r="C69" s="190" t="s">
        <v>147</v>
      </c>
      <c r="D69" s="191"/>
      <c r="E69" s="192"/>
      <c r="F69" s="192"/>
      <c r="G69" s="193"/>
      <c r="H69" s="194"/>
      <c r="I69" s="194"/>
      <c r="O69" s="195">
        <v>1</v>
      </c>
    </row>
    <row r="70" spans="1:104" x14ac:dyDescent="0.25">
      <c r="A70" s="196">
        <v>18</v>
      </c>
      <c r="B70" s="197" t="s">
        <v>148</v>
      </c>
      <c r="C70" s="198" t="s">
        <v>149</v>
      </c>
      <c r="D70" s="199" t="s">
        <v>86</v>
      </c>
      <c r="E70" s="200">
        <v>135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</v>
      </c>
    </row>
    <row r="71" spans="1:104" x14ac:dyDescent="0.25">
      <c r="A71" s="203"/>
      <c r="B71" s="205"/>
      <c r="C71" s="206" t="s">
        <v>143</v>
      </c>
      <c r="D71" s="207"/>
      <c r="E71" s="208">
        <v>0</v>
      </c>
      <c r="F71" s="209"/>
      <c r="G71" s="210"/>
      <c r="M71" s="204" t="s">
        <v>143</v>
      </c>
      <c r="O71" s="195"/>
    </row>
    <row r="72" spans="1:104" x14ac:dyDescent="0.25">
      <c r="A72" s="203"/>
      <c r="B72" s="205"/>
      <c r="C72" s="206" t="s">
        <v>144</v>
      </c>
      <c r="D72" s="207"/>
      <c r="E72" s="208">
        <v>105</v>
      </c>
      <c r="F72" s="209"/>
      <c r="G72" s="210"/>
      <c r="M72" s="204" t="s">
        <v>144</v>
      </c>
      <c r="O72" s="195"/>
    </row>
    <row r="73" spans="1:104" x14ac:dyDescent="0.25">
      <c r="A73" s="203"/>
      <c r="B73" s="205"/>
      <c r="C73" s="206" t="s">
        <v>145</v>
      </c>
      <c r="D73" s="207"/>
      <c r="E73" s="208">
        <v>30</v>
      </c>
      <c r="F73" s="209"/>
      <c r="G73" s="210"/>
      <c r="M73" s="204" t="s">
        <v>145</v>
      </c>
      <c r="O73" s="195"/>
    </row>
    <row r="74" spans="1:104" x14ac:dyDescent="0.25">
      <c r="A74" s="196">
        <v>19</v>
      </c>
      <c r="B74" s="197" t="s">
        <v>150</v>
      </c>
      <c r="C74" s="198" t="s">
        <v>151</v>
      </c>
      <c r="D74" s="199" t="s">
        <v>86</v>
      </c>
      <c r="E74" s="200">
        <v>104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0</v>
      </c>
    </row>
    <row r="75" spans="1:104" x14ac:dyDescent="0.25">
      <c r="A75" s="203"/>
      <c r="B75" s="205"/>
      <c r="C75" s="206" t="s">
        <v>143</v>
      </c>
      <c r="D75" s="207"/>
      <c r="E75" s="208">
        <v>0</v>
      </c>
      <c r="F75" s="209"/>
      <c r="G75" s="210"/>
      <c r="M75" s="204" t="s">
        <v>143</v>
      </c>
      <c r="O75" s="195"/>
    </row>
    <row r="76" spans="1:104" x14ac:dyDescent="0.25">
      <c r="A76" s="203"/>
      <c r="B76" s="205"/>
      <c r="C76" s="206" t="s">
        <v>152</v>
      </c>
      <c r="D76" s="207"/>
      <c r="E76" s="208">
        <v>84</v>
      </c>
      <c r="F76" s="209"/>
      <c r="G76" s="210"/>
      <c r="M76" s="204" t="s">
        <v>152</v>
      </c>
      <c r="O76" s="195"/>
    </row>
    <row r="77" spans="1:104" x14ac:dyDescent="0.25">
      <c r="A77" s="203"/>
      <c r="B77" s="205"/>
      <c r="C77" s="206" t="s">
        <v>153</v>
      </c>
      <c r="D77" s="207"/>
      <c r="E77" s="208">
        <v>20</v>
      </c>
      <c r="F77" s="209"/>
      <c r="G77" s="210"/>
      <c r="M77" s="204" t="s">
        <v>153</v>
      </c>
      <c r="O77" s="195"/>
    </row>
    <row r="78" spans="1:104" x14ac:dyDescent="0.25">
      <c r="A78" s="196">
        <v>20</v>
      </c>
      <c r="B78" s="197" t="s">
        <v>154</v>
      </c>
      <c r="C78" s="198" t="s">
        <v>155</v>
      </c>
      <c r="D78" s="199" t="s">
        <v>86</v>
      </c>
      <c r="E78" s="200">
        <v>31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1</v>
      </c>
      <c r="AC78" s="167">
        <v>1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1</v>
      </c>
      <c r="CZ78" s="167">
        <v>0</v>
      </c>
    </row>
    <row r="79" spans="1:104" x14ac:dyDescent="0.25">
      <c r="A79" s="203"/>
      <c r="B79" s="205"/>
      <c r="C79" s="206" t="s">
        <v>143</v>
      </c>
      <c r="D79" s="207"/>
      <c r="E79" s="208">
        <v>0</v>
      </c>
      <c r="F79" s="209"/>
      <c r="G79" s="210"/>
      <c r="M79" s="204" t="s">
        <v>143</v>
      </c>
      <c r="O79" s="195"/>
    </row>
    <row r="80" spans="1:104" x14ac:dyDescent="0.25">
      <c r="A80" s="203"/>
      <c r="B80" s="205"/>
      <c r="C80" s="206" t="s">
        <v>156</v>
      </c>
      <c r="D80" s="207"/>
      <c r="E80" s="208">
        <v>21</v>
      </c>
      <c r="F80" s="209"/>
      <c r="G80" s="210"/>
      <c r="M80" s="204" t="s">
        <v>156</v>
      </c>
      <c r="O80" s="195"/>
    </row>
    <row r="81" spans="1:104" x14ac:dyDescent="0.25">
      <c r="A81" s="203"/>
      <c r="B81" s="205"/>
      <c r="C81" s="206" t="s">
        <v>157</v>
      </c>
      <c r="D81" s="207"/>
      <c r="E81" s="208">
        <v>10</v>
      </c>
      <c r="F81" s="209"/>
      <c r="G81" s="210"/>
      <c r="M81" s="204" t="s">
        <v>157</v>
      </c>
      <c r="O81" s="195"/>
    </row>
    <row r="82" spans="1:104" x14ac:dyDescent="0.25">
      <c r="A82" s="196">
        <v>21</v>
      </c>
      <c r="B82" s="197" t="s">
        <v>158</v>
      </c>
      <c r="C82" s="198" t="s">
        <v>159</v>
      </c>
      <c r="D82" s="199" t="s">
        <v>86</v>
      </c>
      <c r="E82" s="200">
        <v>135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1</v>
      </c>
      <c r="AC82" s="167">
        <v>1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1</v>
      </c>
      <c r="CZ82" s="167">
        <v>7.3899999999999993E-2</v>
      </c>
    </row>
    <row r="83" spans="1:104" x14ac:dyDescent="0.25">
      <c r="A83" s="203"/>
      <c r="B83" s="205"/>
      <c r="C83" s="206" t="s">
        <v>143</v>
      </c>
      <c r="D83" s="207"/>
      <c r="E83" s="208">
        <v>0</v>
      </c>
      <c r="F83" s="209"/>
      <c r="G83" s="210"/>
      <c r="M83" s="204" t="s">
        <v>143</v>
      </c>
      <c r="O83" s="195"/>
    </row>
    <row r="84" spans="1:104" x14ac:dyDescent="0.25">
      <c r="A84" s="203"/>
      <c r="B84" s="205"/>
      <c r="C84" s="206" t="s">
        <v>144</v>
      </c>
      <c r="D84" s="207"/>
      <c r="E84" s="208">
        <v>105</v>
      </c>
      <c r="F84" s="209"/>
      <c r="G84" s="210"/>
      <c r="M84" s="204" t="s">
        <v>144</v>
      </c>
      <c r="O84" s="195"/>
    </row>
    <row r="85" spans="1:104" x14ac:dyDescent="0.25">
      <c r="A85" s="203"/>
      <c r="B85" s="205"/>
      <c r="C85" s="206" t="s">
        <v>145</v>
      </c>
      <c r="D85" s="207"/>
      <c r="E85" s="208">
        <v>30</v>
      </c>
      <c r="F85" s="209"/>
      <c r="G85" s="210"/>
      <c r="M85" s="204" t="s">
        <v>145</v>
      </c>
      <c r="O85" s="195"/>
    </row>
    <row r="86" spans="1:104" x14ac:dyDescent="0.25">
      <c r="A86" s="196">
        <v>22</v>
      </c>
      <c r="B86" s="197" t="s">
        <v>160</v>
      </c>
      <c r="C86" s="198" t="s">
        <v>161</v>
      </c>
      <c r="D86" s="199" t="s">
        <v>106</v>
      </c>
      <c r="E86" s="200">
        <v>112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3.5999999999999999E-3</v>
      </c>
    </row>
    <row r="87" spans="1:104" x14ac:dyDescent="0.25">
      <c r="A87" s="203"/>
      <c r="B87" s="205"/>
      <c r="C87" s="206" t="s">
        <v>162</v>
      </c>
      <c r="D87" s="207"/>
      <c r="E87" s="208">
        <v>0</v>
      </c>
      <c r="F87" s="209"/>
      <c r="G87" s="210"/>
      <c r="M87" s="204" t="s">
        <v>162</v>
      </c>
      <c r="O87" s="195"/>
    </row>
    <row r="88" spans="1:104" x14ac:dyDescent="0.25">
      <c r="A88" s="203"/>
      <c r="B88" s="205"/>
      <c r="C88" s="206" t="s">
        <v>163</v>
      </c>
      <c r="D88" s="207"/>
      <c r="E88" s="208">
        <v>85</v>
      </c>
      <c r="F88" s="209"/>
      <c r="G88" s="210"/>
      <c r="M88" s="204" t="s">
        <v>163</v>
      </c>
      <c r="O88" s="195"/>
    </row>
    <row r="89" spans="1:104" x14ac:dyDescent="0.25">
      <c r="A89" s="203"/>
      <c r="B89" s="205"/>
      <c r="C89" s="206" t="s">
        <v>164</v>
      </c>
      <c r="D89" s="207"/>
      <c r="E89" s="208">
        <v>27</v>
      </c>
      <c r="F89" s="209"/>
      <c r="G89" s="210"/>
      <c r="M89" s="204" t="s">
        <v>164</v>
      </c>
      <c r="O89" s="195"/>
    </row>
    <row r="90" spans="1:104" x14ac:dyDescent="0.25">
      <c r="A90" s="196">
        <v>23</v>
      </c>
      <c r="B90" s="197" t="s">
        <v>165</v>
      </c>
      <c r="C90" s="198" t="s">
        <v>166</v>
      </c>
      <c r="D90" s="199" t="s">
        <v>106</v>
      </c>
      <c r="E90" s="200">
        <v>221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1</v>
      </c>
      <c r="AC90" s="167">
        <v>1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1</v>
      </c>
      <c r="CZ90" s="167">
        <v>0</v>
      </c>
    </row>
    <row r="91" spans="1:104" x14ac:dyDescent="0.25">
      <c r="A91" s="203"/>
      <c r="B91" s="205"/>
      <c r="C91" s="206" t="s">
        <v>143</v>
      </c>
      <c r="D91" s="207"/>
      <c r="E91" s="208">
        <v>0</v>
      </c>
      <c r="F91" s="209"/>
      <c r="G91" s="210"/>
      <c r="M91" s="204" t="s">
        <v>143</v>
      </c>
      <c r="O91" s="195"/>
    </row>
    <row r="92" spans="1:104" x14ac:dyDescent="0.25">
      <c r="A92" s="203"/>
      <c r="B92" s="205"/>
      <c r="C92" s="206" t="s">
        <v>167</v>
      </c>
      <c r="D92" s="207"/>
      <c r="E92" s="208">
        <v>167</v>
      </c>
      <c r="F92" s="209"/>
      <c r="G92" s="210"/>
      <c r="M92" s="204" t="s">
        <v>167</v>
      </c>
      <c r="O92" s="195"/>
    </row>
    <row r="93" spans="1:104" x14ac:dyDescent="0.25">
      <c r="A93" s="203"/>
      <c r="B93" s="205"/>
      <c r="C93" s="206" t="s">
        <v>168</v>
      </c>
      <c r="D93" s="207"/>
      <c r="E93" s="208">
        <v>54</v>
      </c>
      <c r="F93" s="209"/>
      <c r="G93" s="210"/>
      <c r="M93" s="204" t="s">
        <v>168</v>
      </c>
      <c r="O93" s="195"/>
    </row>
    <row r="94" spans="1:104" x14ac:dyDescent="0.25">
      <c r="A94" s="196">
        <v>24</v>
      </c>
      <c r="B94" s="197" t="s">
        <v>169</v>
      </c>
      <c r="C94" s="198" t="s">
        <v>170</v>
      </c>
      <c r="D94" s="199" t="s">
        <v>171</v>
      </c>
      <c r="E94" s="200">
        <v>113.12</v>
      </c>
      <c r="F94" s="200">
        <v>0</v>
      </c>
      <c r="G94" s="201">
        <f>E94*F94</f>
        <v>0</v>
      </c>
      <c r="O94" s="195">
        <v>2</v>
      </c>
      <c r="AA94" s="167">
        <v>3</v>
      </c>
      <c r="AB94" s="167">
        <v>1</v>
      </c>
      <c r="AC94" s="167" t="s">
        <v>169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3</v>
      </c>
      <c r="CB94" s="202">
        <v>1</v>
      </c>
      <c r="CZ94" s="167">
        <v>5.8000000000000003E-2</v>
      </c>
    </row>
    <row r="95" spans="1:104" x14ac:dyDescent="0.25">
      <c r="A95" s="203"/>
      <c r="B95" s="205"/>
      <c r="C95" s="206" t="s">
        <v>143</v>
      </c>
      <c r="D95" s="207"/>
      <c r="E95" s="208">
        <v>0</v>
      </c>
      <c r="F95" s="209"/>
      <c r="G95" s="210"/>
      <c r="M95" s="204" t="s">
        <v>143</v>
      </c>
      <c r="O95" s="195"/>
    </row>
    <row r="96" spans="1:104" x14ac:dyDescent="0.25">
      <c r="A96" s="203"/>
      <c r="B96" s="205"/>
      <c r="C96" s="206" t="s">
        <v>172</v>
      </c>
      <c r="D96" s="207"/>
      <c r="E96" s="208">
        <v>85.85</v>
      </c>
      <c r="F96" s="209"/>
      <c r="G96" s="210"/>
      <c r="M96" s="204" t="s">
        <v>172</v>
      </c>
      <c r="O96" s="195"/>
    </row>
    <row r="97" spans="1:104" x14ac:dyDescent="0.25">
      <c r="A97" s="203"/>
      <c r="B97" s="205"/>
      <c r="C97" s="206" t="s">
        <v>173</v>
      </c>
      <c r="D97" s="207"/>
      <c r="E97" s="208">
        <v>27.27</v>
      </c>
      <c r="F97" s="209"/>
      <c r="G97" s="210"/>
      <c r="M97" s="204" t="s">
        <v>173</v>
      </c>
      <c r="O97" s="195"/>
    </row>
    <row r="98" spans="1:104" x14ac:dyDescent="0.25">
      <c r="A98" s="196">
        <v>25</v>
      </c>
      <c r="B98" s="197" t="s">
        <v>174</v>
      </c>
      <c r="C98" s="198" t="s">
        <v>175</v>
      </c>
      <c r="D98" s="199" t="s">
        <v>171</v>
      </c>
      <c r="E98" s="200">
        <v>102.01</v>
      </c>
      <c r="F98" s="200">
        <v>0</v>
      </c>
      <c r="G98" s="201">
        <f>E98*F98</f>
        <v>0</v>
      </c>
      <c r="O98" s="195">
        <v>2</v>
      </c>
      <c r="AA98" s="167">
        <v>3</v>
      </c>
      <c r="AB98" s="167">
        <v>1</v>
      </c>
      <c r="AC98" s="167">
        <v>59217472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3</v>
      </c>
      <c r="CB98" s="202">
        <v>1</v>
      </c>
      <c r="CZ98" s="167">
        <v>0.08</v>
      </c>
    </row>
    <row r="99" spans="1:104" x14ac:dyDescent="0.25">
      <c r="A99" s="203"/>
      <c r="B99" s="205"/>
      <c r="C99" s="206" t="s">
        <v>143</v>
      </c>
      <c r="D99" s="207"/>
      <c r="E99" s="208">
        <v>0</v>
      </c>
      <c r="F99" s="209"/>
      <c r="G99" s="210"/>
      <c r="M99" s="204" t="s">
        <v>143</v>
      </c>
      <c r="O99" s="195"/>
    </row>
    <row r="100" spans="1:104" x14ac:dyDescent="0.25">
      <c r="A100" s="203"/>
      <c r="B100" s="205"/>
      <c r="C100" s="206" t="s">
        <v>176</v>
      </c>
      <c r="D100" s="207"/>
      <c r="E100" s="208">
        <v>78.78</v>
      </c>
      <c r="F100" s="209"/>
      <c r="G100" s="210"/>
      <c r="M100" s="204" t="s">
        <v>176</v>
      </c>
      <c r="O100" s="195"/>
    </row>
    <row r="101" spans="1:104" x14ac:dyDescent="0.25">
      <c r="A101" s="203"/>
      <c r="B101" s="205"/>
      <c r="C101" s="206" t="s">
        <v>177</v>
      </c>
      <c r="D101" s="207"/>
      <c r="E101" s="208">
        <v>23.23</v>
      </c>
      <c r="F101" s="209"/>
      <c r="G101" s="210"/>
      <c r="M101" s="204" t="s">
        <v>177</v>
      </c>
      <c r="O101" s="195"/>
    </row>
    <row r="102" spans="1:104" x14ac:dyDescent="0.25">
      <c r="A102" s="196">
        <v>26</v>
      </c>
      <c r="B102" s="197" t="s">
        <v>178</v>
      </c>
      <c r="C102" s="198" t="s">
        <v>179</v>
      </c>
      <c r="D102" s="199" t="s">
        <v>171</v>
      </c>
      <c r="E102" s="200">
        <v>8.08</v>
      </c>
      <c r="F102" s="200">
        <v>0</v>
      </c>
      <c r="G102" s="201">
        <f>E102*F102</f>
        <v>0</v>
      </c>
      <c r="O102" s="195">
        <v>2</v>
      </c>
      <c r="AA102" s="167">
        <v>3</v>
      </c>
      <c r="AB102" s="167">
        <v>1</v>
      </c>
      <c r="AC102" s="167">
        <v>59217482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3</v>
      </c>
      <c r="CB102" s="202">
        <v>1</v>
      </c>
      <c r="CZ102" s="167">
        <v>6.4000000000000001E-2</v>
      </c>
    </row>
    <row r="103" spans="1:104" x14ac:dyDescent="0.25">
      <c r="A103" s="203"/>
      <c r="B103" s="205"/>
      <c r="C103" s="206" t="s">
        <v>143</v>
      </c>
      <c r="D103" s="207"/>
      <c r="E103" s="208">
        <v>0</v>
      </c>
      <c r="F103" s="209"/>
      <c r="G103" s="210"/>
      <c r="M103" s="204" t="s">
        <v>143</v>
      </c>
      <c r="O103" s="195"/>
    </row>
    <row r="104" spans="1:104" x14ac:dyDescent="0.25">
      <c r="A104" s="203"/>
      <c r="B104" s="205"/>
      <c r="C104" s="206" t="s">
        <v>180</v>
      </c>
      <c r="D104" s="207"/>
      <c r="E104" s="208">
        <v>4.04</v>
      </c>
      <c r="F104" s="209"/>
      <c r="G104" s="210"/>
      <c r="M104" s="204" t="s">
        <v>180</v>
      </c>
      <c r="O104" s="195"/>
    </row>
    <row r="105" spans="1:104" x14ac:dyDescent="0.25">
      <c r="A105" s="203"/>
      <c r="B105" s="205"/>
      <c r="C105" s="206" t="s">
        <v>181</v>
      </c>
      <c r="D105" s="207"/>
      <c r="E105" s="208">
        <v>4.04</v>
      </c>
      <c r="F105" s="209"/>
      <c r="G105" s="210"/>
      <c r="M105" s="204" t="s">
        <v>181</v>
      </c>
      <c r="O105" s="195"/>
    </row>
    <row r="106" spans="1:104" x14ac:dyDescent="0.25">
      <c r="A106" s="196">
        <v>27</v>
      </c>
      <c r="B106" s="197" t="s">
        <v>182</v>
      </c>
      <c r="C106" s="198" t="s">
        <v>183</v>
      </c>
      <c r="D106" s="199" t="s">
        <v>86</v>
      </c>
      <c r="E106" s="200">
        <v>106.08</v>
      </c>
      <c r="F106" s="200">
        <v>0</v>
      </c>
      <c r="G106" s="201">
        <f>E106*F106</f>
        <v>0</v>
      </c>
      <c r="O106" s="195">
        <v>2</v>
      </c>
      <c r="AA106" s="167">
        <v>3</v>
      </c>
      <c r="AB106" s="167">
        <v>1</v>
      </c>
      <c r="AC106" s="167" t="s">
        <v>182</v>
      </c>
      <c r="AZ106" s="167">
        <v>1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3</v>
      </c>
      <c r="CB106" s="202">
        <v>1</v>
      </c>
      <c r="CZ106" s="167">
        <v>0.14000000000000001</v>
      </c>
    </row>
    <row r="107" spans="1:104" x14ac:dyDescent="0.25">
      <c r="A107" s="203"/>
      <c r="B107" s="205"/>
      <c r="C107" s="206" t="s">
        <v>143</v>
      </c>
      <c r="D107" s="207"/>
      <c r="E107" s="208">
        <v>0</v>
      </c>
      <c r="F107" s="209"/>
      <c r="G107" s="210"/>
      <c r="M107" s="204" t="s">
        <v>143</v>
      </c>
      <c r="O107" s="195"/>
    </row>
    <row r="108" spans="1:104" x14ac:dyDescent="0.25">
      <c r="A108" s="203"/>
      <c r="B108" s="205"/>
      <c r="C108" s="206" t="s">
        <v>184</v>
      </c>
      <c r="D108" s="207"/>
      <c r="E108" s="208">
        <v>85.68</v>
      </c>
      <c r="F108" s="209"/>
      <c r="G108" s="210"/>
      <c r="M108" s="204" t="s">
        <v>184</v>
      </c>
      <c r="O108" s="195"/>
    </row>
    <row r="109" spans="1:104" x14ac:dyDescent="0.25">
      <c r="A109" s="203"/>
      <c r="B109" s="205"/>
      <c r="C109" s="206" t="s">
        <v>185</v>
      </c>
      <c r="D109" s="207"/>
      <c r="E109" s="208">
        <v>20.399999999999999</v>
      </c>
      <c r="F109" s="209"/>
      <c r="G109" s="210"/>
      <c r="M109" s="204" t="s">
        <v>185</v>
      </c>
      <c r="O109" s="195"/>
    </row>
    <row r="110" spans="1:104" x14ac:dyDescent="0.25">
      <c r="A110" s="196">
        <v>28</v>
      </c>
      <c r="B110" s="197" t="s">
        <v>186</v>
      </c>
      <c r="C110" s="198" t="s">
        <v>187</v>
      </c>
      <c r="D110" s="199" t="s">
        <v>86</v>
      </c>
      <c r="E110" s="200">
        <v>31.62</v>
      </c>
      <c r="F110" s="200">
        <v>0</v>
      </c>
      <c r="G110" s="201">
        <f>E110*F110</f>
        <v>0</v>
      </c>
      <c r="O110" s="195">
        <v>2</v>
      </c>
      <c r="AA110" s="167">
        <v>3</v>
      </c>
      <c r="AB110" s="167">
        <v>1</v>
      </c>
      <c r="AC110" s="167" t="s">
        <v>186</v>
      </c>
      <c r="AZ110" s="167">
        <v>1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3</v>
      </c>
      <c r="CB110" s="202">
        <v>1</v>
      </c>
      <c r="CZ110" s="167">
        <v>0.184</v>
      </c>
    </row>
    <row r="111" spans="1:104" x14ac:dyDescent="0.25">
      <c r="A111" s="203"/>
      <c r="B111" s="205"/>
      <c r="C111" s="206" t="s">
        <v>143</v>
      </c>
      <c r="D111" s="207"/>
      <c r="E111" s="208">
        <v>0</v>
      </c>
      <c r="F111" s="209"/>
      <c r="G111" s="210"/>
      <c r="M111" s="204" t="s">
        <v>143</v>
      </c>
      <c r="O111" s="195"/>
    </row>
    <row r="112" spans="1:104" x14ac:dyDescent="0.25">
      <c r="A112" s="203"/>
      <c r="B112" s="205"/>
      <c r="C112" s="206" t="s">
        <v>188</v>
      </c>
      <c r="D112" s="207"/>
      <c r="E112" s="208">
        <v>21.42</v>
      </c>
      <c r="F112" s="209"/>
      <c r="G112" s="210"/>
      <c r="M112" s="204" t="s">
        <v>188</v>
      </c>
      <c r="O112" s="195"/>
    </row>
    <row r="113" spans="1:104" x14ac:dyDescent="0.25">
      <c r="A113" s="203"/>
      <c r="B113" s="205"/>
      <c r="C113" s="206" t="s">
        <v>189</v>
      </c>
      <c r="D113" s="207"/>
      <c r="E113" s="208">
        <v>10.199999999999999</v>
      </c>
      <c r="F113" s="209"/>
      <c r="G113" s="210"/>
      <c r="M113" s="204" t="s">
        <v>189</v>
      </c>
      <c r="O113" s="195"/>
    </row>
    <row r="114" spans="1:104" x14ac:dyDescent="0.25">
      <c r="A114" s="211"/>
      <c r="B114" s="212" t="s">
        <v>75</v>
      </c>
      <c r="C114" s="213" t="str">
        <f>CONCATENATE(B69," ",C69)</f>
        <v>5 Komunikace</v>
      </c>
      <c r="D114" s="214"/>
      <c r="E114" s="215"/>
      <c r="F114" s="216"/>
      <c r="G114" s="217">
        <f>SUM(G69:G113)</f>
        <v>0</v>
      </c>
      <c r="O114" s="195">
        <v>4</v>
      </c>
      <c r="BA114" s="218">
        <f>SUM(BA69:BA113)</f>
        <v>0</v>
      </c>
      <c r="BB114" s="218">
        <f>SUM(BB69:BB113)</f>
        <v>0</v>
      </c>
      <c r="BC114" s="218">
        <f>SUM(BC69:BC113)</f>
        <v>0</v>
      </c>
      <c r="BD114" s="218">
        <f>SUM(BD69:BD113)</f>
        <v>0</v>
      </c>
      <c r="BE114" s="218">
        <f>SUM(BE69:BE113)</f>
        <v>0</v>
      </c>
    </row>
    <row r="115" spans="1:104" x14ac:dyDescent="0.25">
      <c r="A115" s="188" t="s">
        <v>72</v>
      </c>
      <c r="B115" s="189" t="s">
        <v>190</v>
      </c>
      <c r="C115" s="190" t="s">
        <v>191</v>
      </c>
      <c r="D115" s="191"/>
      <c r="E115" s="192"/>
      <c r="F115" s="192"/>
      <c r="G115" s="193"/>
      <c r="H115" s="194"/>
      <c r="I115" s="194"/>
      <c r="O115" s="195">
        <v>1</v>
      </c>
    </row>
    <row r="116" spans="1:104" ht="20.399999999999999" x14ac:dyDescent="0.25">
      <c r="A116" s="196">
        <v>29</v>
      </c>
      <c r="B116" s="197" t="s">
        <v>192</v>
      </c>
      <c r="C116" s="198" t="s">
        <v>193</v>
      </c>
      <c r="D116" s="199" t="s">
        <v>171</v>
      </c>
      <c r="E116" s="200">
        <v>2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1</v>
      </c>
      <c r="AC116" s="167">
        <v>1</v>
      </c>
      <c r="AZ116" s="167">
        <v>1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1</v>
      </c>
      <c r="CZ116" s="167">
        <v>3.0596700000000001</v>
      </c>
    </row>
    <row r="117" spans="1:104" x14ac:dyDescent="0.25">
      <c r="A117" s="203"/>
      <c r="B117" s="205"/>
      <c r="C117" s="206" t="s">
        <v>194</v>
      </c>
      <c r="D117" s="207"/>
      <c r="E117" s="208">
        <v>0</v>
      </c>
      <c r="F117" s="209"/>
      <c r="G117" s="210"/>
      <c r="M117" s="204" t="s">
        <v>194</v>
      </c>
      <c r="O117" s="195"/>
    </row>
    <row r="118" spans="1:104" x14ac:dyDescent="0.25">
      <c r="A118" s="203"/>
      <c r="B118" s="205"/>
      <c r="C118" s="206" t="s">
        <v>195</v>
      </c>
      <c r="D118" s="207"/>
      <c r="E118" s="208">
        <v>1</v>
      </c>
      <c r="F118" s="209"/>
      <c r="G118" s="210"/>
      <c r="M118" s="204" t="s">
        <v>195</v>
      </c>
      <c r="O118" s="195"/>
    </row>
    <row r="119" spans="1:104" x14ac:dyDescent="0.25">
      <c r="A119" s="203"/>
      <c r="B119" s="205"/>
      <c r="C119" s="206" t="s">
        <v>196</v>
      </c>
      <c r="D119" s="207"/>
      <c r="E119" s="208">
        <v>1</v>
      </c>
      <c r="F119" s="209"/>
      <c r="G119" s="210"/>
      <c r="M119" s="204" t="s">
        <v>196</v>
      </c>
      <c r="O119" s="195"/>
    </row>
    <row r="120" spans="1:104" x14ac:dyDescent="0.25">
      <c r="A120" s="196">
        <v>30</v>
      </c>
      <c r="B120" s="197" t="s">
        <v>197</v>
      </c>
      <c r="C120" s="198" t="s">
        <v>198</v>
      </c>
      <c r="D120" s="199" t="s">
        <v>171</v>
      </c>
      <c r="E120" s="200">
        <v>3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1</v>
      </c>
      <c r="AC120" s="167">
        <v>1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</v>
      </c>
      <c r="CZ120" s="167">
        <v>0.32973999999999998</v>
      </c>
    </row>
    <row r="121" spans="1:104" x14ac:dyDescent="0.25">
      <c r="A121" s="203"/>
      <c r="B121" s="205"/>
      <c r="C121" s="206" t="s">
        <v>91</v>
      </c>
      <c r="D121" s="207"/>
      <c r="E121" s="208">
        <v>0</v>
      </c>
      <c r="F121" s="209"/>
      <c r="G121" s="210"/>
      <c r="M121" s="204" t="s">
        <v>91</v>
      </c>
      <c r="O121" s="195"/>
    </row>
    <row r="122" spans="1:104" x14ac:dyDescent="0.25">
      <c r="A122" s="203"/>
      <c r="B122" s="205"/>
      <c r="C122" s="206" t="s">
        <v>199</v>
      </c>
      <c r="D122" s="207"/>
      <c r="E122" s="208">
        <v>3</v>
      </c>
      <c r="F122" s="209"/>
      <c r="G122" s="210"/>
      <c r="M122" s="204" t="s">
        <v>199</v>
      </c>
      <c r="O122" s="195"/>
    </row>
    <row r="123" spans="1:104" x14ac:dyDescent="0.25">
      <c r="A123" s="203"/>
      <c r="B123" s="205"/>
      <c r="C123" s="206" t="s">
        <v>200</v>
      </c>
      <c r="D123" s="207"/>
      <c r="E123" s="208">
        <v>0</v>
      </c>
      <c r="F123" s="209"/>
      <c r="G123" s="210"/>
      <c r="M123" s="204" t="s">
        <v>200</v>
      </c>
      <c r="O123" s="195"/>
    </row>
    <row r="124" spans="1:104" x14ac:dyDescent="0.25">
      <c r="A124" s="196">
        <v>31</v>
      </c>
      <c r="B124" s="197" t="s">
        <v>201</v>
      </c>
      <c r="C124" s="198" t="s">
        <v>202</v>
      </c>
      <c r="D124" s="199" t="s">
        <v>171</v>
      </c>
      <c r="E124" s="200">
        <v>3</v>
      </c>
      <c r="F124" s="200">
        <v>0</v>
      </c>
      <c r="G124" s="201">
        <f>E124*F124</f>
        <v>0</v>
      </c>
      <c r="O124" s="195">
        <v>2</v>
      </c>
      <c r="AA124" s="167">
        <v>3</v>
      </c>
      <c r="AB124" s="167">
        <v>1</v>
      </c>
      <c r="AC124" s="167">
        <v>59224172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3</v>
      </c>
      <c r="CB124" s="202">
        <v>1</v>
      </c>
      <c r="CZ124" s="167">
        <v>0.61</v>
      </c>
    </row>
    <row r="125" spans="1:104" x14ac:dyDescent="0.25">
      <c r="A125" s="203"/>
      <c r="B125" s="205"/>
      <c r="C125" s="206" t="s">
        <v>199</v>
      </c>
      <c r="D125" s="207"/>
      <c r="E125" s="208">
        <v>3</v>
      </c>
      <c r="F125" s="209"/>
      <c r="G125" s="210"/>
      <c r="M125" s="204" t="s">
        <v>199</v>
      </c>
      <c r="O125" s="195"/>
    </row>
    <row r="126" spans="1:104" x14ac:dyDescent="0.25">
      <c r="A126" s="196">
        <v>32</v>
      </c>
      <c r="B126" s="197" t="s">
        <v>203</v>
      </c>
      <c r="C126" s="198" t="s">
        <v>204</v>
      </c>
      <c r="D126" s="199" t="s">
        <v>171</v>
      </c>
      <c r="E126" s="200">
        <v>3</v>
      </c>
      <c r="F126" s="200">
        <v>0</v>
      </c>
      <c r="G126" s="201">
        <f>E126*F126</f>
        <v>0</v>
      </c>
      <c r="O126" s="195">
        <v>2</v>
      </c>
      <c r="AA126" s="167">
        <v>3</v>
      </c>
      <c r="AB126" s="167">
        <v>1</v>
      </c>
      <c r="AC126" s="167">
        <v>59224175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3</v>
      </c>
      <c r="CB126" s="202">
        <v>1</v>
      </c>
      <c r="CZ126" s="167">
        <v>3.9E-2</v>
      </c>
    </row>
    <row r="127" spans="1:104" x14ac:dyDescent="0.25">
      <c r="A127" s="203"/>
      <c r="B127" s="205"/>
      <c r="C127" s="206" t="s">
        <v>199</v>
      </c>
      <c r="D127" s="207"/>
      <c r="E127" s="208">
        <v>3</v>
      </c>
      <c r="F127" s="209"/>
      <c r="G127" s="210"/>
      <c r="M127" s="204" t="s">
        <v>199</v>
      </c>
      <c r="O127" s="195"/>
    </row>
    <row r="128" spans="1:104" x14ac:dyDescent="0.25">
      <c r="A128" s="211"/>
      <c r="B128" s="212" t="s">
        <v>75</v>
      </c>
      <c r="C128" s="213" t="str">
        <f>CONCATENATE(B115," ",C115)</f>
        <v>8 Trubní vedení</v>
      </c>
      <c r="D128" s="214"/>
      <c r="E128" s="215"/>
      <c r="F128" s="216"/>
      <c r="G128" s="217">
        <f>SUM(G115:G127)</f>
        <v>0</v>
      </c>
      <c r="O128" s="195">
        <v>4</v>
      </c>
      <c r="BA128" s="218">
        <f>SUM(BA115:BA127)</f>
        <v>0</v>
      </c>
      <c r="BB128" s="218">
        <f>SUM(BB115:BB127)</f>
        <v>0</v>
      </c>
      <c r="BC128" s="218">
        <f>SUM(BC115:BC127)</f>
        <v>0</v>
      </c>
      <c r="BD128" s="218">
        <f>SUM(BD115:BD127)</f>
        <v>0</v>
      </c>
      <c r="BE128" s="218">
        <f>SUM(BE115:BE127)</f>
        <v>0</v>
      </c>
    </row>
    <row r="129" spans="1:104" x14ac:dyDescent="0.25">
      <c r="A129" s="188" t="s">
        <v>72</v>
      </c>
      <c r="B129" s="189" t="s">
        <v>205</v>
      </c>
      <c r="C129" s="190" t="s">
        <v>206</v>
      </c>
      <c r="D129" s="191"/>
      <c r="E129" s="192"/>
      <c r="F129" s="192"/>
      <c r="G129" s="193"/>
      <c r="H129" s="194"/>
      <c r="I129" s="194"/>
      <c r="O129" s="195">
        <v>1</v>
      </c>
    </row>
    <row r="130" spans="1:104" ht="20.399999999999999" x14ac:dyDescent="0.25">
      <c r="A130" s="196">
        <v>33</v>
      </c>
      <c r="B130" s="197" t="s">
        <v>207</v>
      </c>
      <c r="C130" s="198" t="s">
        <v>208</v>
      </c>
      <c r="D130" s="199" t="s">
        <v>171</v>
      </c>
      <c r="E130" s="200">
        <v>3</v>
      </c>
      <c r="F130" s="200">
        <v>0</v>
      </c>
      <c r="G130" s="201">
        <f>E130*F130</f>
        <v>0</v>
      </c>
      <c r="O130" s="195">
        <v>2</v>
      </c>
      <c r="AA130" s="167">
        <v>3</v>
      </c>
      <c r="AB130" s="167">
        <v>1</v>
      </c>
      <c r="AC130" s="167">
        <v>55243348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3</v>
      </c>
      <c r="CB130" s="202">
        <v>1</v>
      </c>
      <c r="CZ130" s="167">
        <v>0.158</v>
      </c>
    </row>
    <row r="131" spans="1:104" x14ac:dyDescent="0.25">
      <c r="A131" s="203"/>
      <c r="B131" s="205"/>
      <c r="C131" s="206" t="s">
        <v>199</v>
      </c>
      <c r="D131" s="207"/>
      <c r="E131" s="208">
        <v>3</v>
      </c>
      <c r="F131" s="209"/>
      <c r="G131" s="210"/>
      <c r="M131" s="204" t="s">
        <v>199</v>
      </c>
      <c r="O131" s="195"/>
    </row>
    <row r="132" spans="1:104" x14ac:dyDescent="0.25">
      <c r="A132" s="196">
        <v>34</v>
      </c>
      <c r="B132" s="197" t="s">
        <v>209</v>
      </c>
      <c r="C132" s="198" t="s">
        <v>210</v>
      </c>
      <c r="D132" s="199" t="s">
        <v>125</v>
      </c>
      <c r="E132" s="200">
        <v>131.43600000000001</v>
      </c>
      <c r="F132" s="200">
        <v>0</v>
      </c>
      <c r="G132" s="201">
        <f>E132*F132</f>
        <v>0</v>
      </c>
      <c r="O132" s="195">
        <v>2</v>
      </c>
      <c r="AA132" s="167">
        <v>8</v>
      </c>
      <c r="AB132" s="167">
        <v>1</v>
      </c>
      <c r="AC132" s="167">
        <v>3</v>
      </c>
      <c r="AZ132" s="167">
        <v>1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8</v>
      </c>
      <c r="CB132" s="202">
        <v>1</v>
      </c>
      <c r="CZ132" s="167">
        <v>0</v>
      </c>
    </row>
    <row r="133" spans="1:104" x14ac:dyDescent="0.25">
      <c r="A133" s="196">
        <v>35</v>
      </c>
      <c r="B133" s="197" t="s">
        <v>211</v>
      </c>
      <c r="C133" s="198" t="s">
        <v>212</v>
      </c>
      <c r="D133" s="199" t="s">
        <v>125</v>
      </c>
      <c r="E133" s="200">
        <v>131.43600000000001</v>
      </c>
      <c r="F133" s="200">
        <v>0</v>
      </c>
      <c r="G133" s="201">
        <f>E133*F133</f>
        <v>0</v>
      </c>
      <c r="O133" s="195">
        <v>2</v>
      </c>
      <c r="AA133" s="167">
        <v>8</v>
      </c>
      <c r="AB133" s="167">
        <v>0</v>
      </c>
      <c r="AC133" s="167">
        <v>3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8</v>
      </c>
      <c r="CB133" s="202">
        <v>0</v>
      </c>
      <c r="CZ133" s="167">
        <v>0</v>
      </c>
    </row>
    <row r="134" spans="1:104" x14ac:dyDescent="0.25">
      <c r="A134" s="196">
        <v>36</v>
      </c>
      <c r="B134" s="197" t="s">
        <v>213</v>
      </c>
      <c r="C134" s="198" t="s">
        <v>214</v>
      </c>
      <c r="D134" s="199" t="s">
        <v>125</v>
      </c>
      <c r="E134" s="200">
        <v>1577.232</v>
      </c>
      <c r="F134" s="200">
        <v>0</v>
      </c>
      <c r="G134" s="201">
        <f>E134*F134</f>
        <v>0</v>
      </c>
      <c r="O134" s="195">
        <v>2</v>
      </c>
      <c r="AA134" s="167">
        <v>8</v>
      </c>
      <c r="AB134" s="167">
        <v>0</v>
      </c>
      <c r="AC134" s="167">
        <v>3</v>
      </c>
      <c r="AZ134" s="167">
        <v>1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8</v>
      </c>
      <c r="CB134" s="202">
        <v>0</v>
      </c>
      <c r="CZ134" s="167">
        <v>0</v>
      </c>
    </row>
    <row r="135" spans="1:104" x14ac:dyDescent="0.25">
      <c r="A135" s="196">
        <v>37</v>
      </c>
      <c r="B135" s="197" t="s">
        <v>215</v>
      </c>
      <c r="C135" s="198" t="s">
        <v>216</v>
      </c>
      <c r="D135" s="199" t="s">
        <v>125</v>
      </c>
      <c r="E135" s="200">
        <v>131.43600000000001</v>
      </c>
      <c r="F135" s="200">
        <v>0</v>
      </c>
      <c r="G135" s="201">
        <f>E135*F135</f>
        <v>0</v>
      </c>
      <c r="O135" s="195">
        <v>2</v>
      </c>
      <c r="AA135" s="167">
        <v>8</v>
      </c>
      <c r="AB135" s="167">
        <v>0</v>
      </c>
      <c r="AC135" s="167">
        <v>3</v>
      </c>
      <c r="AZ135" s="167">
        <v>1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8</v>
      </c>
      <c r="CB135" s="202">
        <v>0</v>
      </c>
      <c r="CZ135" s="167">
        <v>0</v>
      </c>
    </row>
    <row r="136" spans="1:104" x14ac:dyDescent="0.25">
      <c r="A136" s="211"/>
      <c r="B136" s="212" t="s">
        <v>75</v>
      </c>
      <c r="C136" s="213" t="str">
        <f>CONCATENATE(B129," ",C129)</f>
        <v>9 Ostatní konstrukce, bourání</v>
      </c>
      <c r="D136" s="214"/>
      <c r="E136" s="215"/>
      <c r="F136" s="216"/>
      <c r="G136" s="217">
        <f>SUM(G129:G135)</f>
        <v>0</v>
      </c>
      <c r="O136" s="195">
        <v>4</v>
      </c>
      <c r="BA136" s="218">
        <f>SUM(BA129:BA135)</f>
        <v>0</v>
      </c>
      <c r="BB136" s="218">
        <f>SUM(BB129:BB135)</f>
        <v>0</v>
      </c>
      <c r="BC136" s="218">
        <f>SUM(BC129:BC135)</f>
        <v>0</v>
      </c>
      <c r="BD136" s="218">
        <f>SUM(BD129:BD135)</f>
        <v>0</v>
      </c>
      <c r="BE136" s="218">
        <f>SUM(BE129:BE135)</f>
        <v>0</v>
      </c>
    </row>
    <row r="137" spans="1:104" x14ac:dyDescent="0.25">
      <c r="A137" s="188" t="s">
        <v>72</v>
      </c>
      <c r="B137" s="189" t="s">
        <v>217</v>
      </c>
      <c r="C137" s="190" t="s">
        <v>218</v>
      </c>
      <c r="D137" s="191"/>
      <c r="E137" s="192"/>
      <c r="F137" s="192"/>
      <c r="G137" s="193"/>
      <c r="H137" s="194"/>
      <c r="I137" s="194"/>
      <c r="O137" s="195">
        <v>1</v>
      </c>
    </row>
    <row r="138" spans="1:104" x14ac:dyDescent="0.25">
      <c r="A138" s="196">
        <v>38</v>
      </c>
      <c r="B138" s="197" t="s">
        <v>219</v>
      </c>
      <c r="C138" s="198" t="s">
        <v>220</v>
      </c>
      <c r="D138" s="199" t="s">
        <v>106</v>
      </c>
      <c r="E138" s="200">
        <v>12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1</v>
      </c>
      <c r="AC138" s="167">
        <v>1</v>
      </c>
      <c r="AZ138" s="167">
        <v>1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1</v>
      </c>
      <c r="CZ138" s="167">
        <v>0</v>
      </c>
    </row>
    <row r="139" spans="1:104" x14ac:dyDescent="0.25">
      <c r="A139" s="203"/>
      <c r="B139" s="205"/>
      <c r="C139" s="206" t="s">
        <v>221</v>
      </c>
      <c r="D139" s="207"/>
      <c r="E139" s="208">
        <v>7</v>
      </c>
      <c r="F139" s="209"/>
      <c r="G139" s="210"/>
      <c r="M139" s="204" t="s">
        <v>221</v>
      </c>
      <c r="O139" s="195"/>
    </row>
    <row r="140" spans="1:104" x14ac:dyDescent="0.25">
      <c r="A140" s="203"/>
      <c r="B140" s="205"/>
      <c r="C140" s="206" t="s">
        <v>222</v>
      </c>
      <c r="D140" s="207"/>
      <c r="E140" s="208">
        <v>5</v>
      </c>
      <c r="F140" s="209"/>
      <c r="G140" s="210"/>
      <c r="M140" s="204" t="s">
        <v>222</v>
      </c>
      <c r="O140" s="195"/>
    </row>
    <row r="141" spans="1:104" x14ac:dyDescent="0.25">
      <c r="A141" s="211"/>
      <c r="B141" s="212" t="s">
        <v>75</v>
      </c>
      <c r="C141" s="213" t="str">
        <f>CONCATENATE(B137," ",C137)</f>
        <v>91 Doplňující práce na komunikaci</v>
      </c>
      <c r="D141" s="214"/>
      <c r="E141" s="215"/>
      <c r="F141" s="216"/>
      <c r="G141" s="217">
        <f>SUM(G137:G140)</f>
        <v>0</v>
      </c>
      <c r="O141" s="195">
        <v>4</v>
      </c>
      <c r="BA141" s="218">
        <f>SUM(BA137:BA140)</f>
        <v>0</v>
      </c>
      <c r="BB141" s="218">
        <f>SUM(BB137:BB140)</f>
        <v>0</v>
      </c>
      <c r="BC141" s="218">
        <f>SUM(BC137:BC140)</f>
        <v>0</v>
      </c>
      <c r="BD141" s="218">
        <f>SUM(BD137:BD140)</f>
        <v>0</v>
      </c>
      <c r="BE141" s="218">
        <f>SUM(BE137:BE140)</f>
        <v>0</v>
      </c>
    </row>
    <row r="142" spans="1:104" x14ac:dyDescent="0.25">
      <c r="A142" s="188" t="s">
        <v>72</v>
      </c>
      <c r="B142" s="189" t="s">
        <v>223</v>
      </c>
      <c r="C142" s="190" t="s">
        <v>224</v>
      </c>
      <c r="D142" s="191"/>
      <c r="E142" s="192"/>
      <c r="F142" s="192"/>
      <c r="G142" s="193"/>
      <c r="H142" s="194"/>
      <c r="I142" s="194"/>
      <c r="O142" s="195">
        <v>1</v>
      </c>
    </row>
    <row r="143" spans="1:104" x14ac:dyDescent="0.25">
      <c r="A143" s="196">
        <v>39</v>
      </c>
      <c r="B143" s="197" t="s">
        <v>225</v>
      </c>
      <c r="C143" s="198" t="s">
        <v>226</v>
      </c>
      <c r="D143" s="199" t="s">
        <v>171</v>
      </c>
      <c r="E143" s="200">
        <v>2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1</v>
      </c>
      <c r="AC143" s="167">
        <v>1</v>
      </c>
      <c r="AZ143" s="167">
        <v>1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1</v>
      </c>
      <c r="CZ143" s="167">
        <v>0</v>
      </c>
    </row>
    <row r="144" spans="1:104" x14ac:dyDescent="0.25">
      <c r="A144" s="203"/>
      <c r="B144" s="205"/>
      <c r="C144" s="206" t="s">
        <v>91</v>
      </c>
      <c r="D144" s="207"/>
      <c r="E144" s="208">
        <v>0</v>
      </c>
      <c r="F144" s="209"/>
      <c r="G144" s="210"/>
      <c r="M144" s="204" t="s">
        <v>91</v>
      </c>
      <c r="O144" s="195"/>
    </row>
    <row r="145" spans="1:104" x14ac:dyDescent="0.25">
      <c r="A145" s="203"/>
      <c r="B145" s="205"/>
      <c r="C145" s="206" t="s">
        <v>227</v>
      </c>
      <c r="D145" s="207"/>
      <c r="E145" s="208">
        <v>1</v>
      </c>
      <c r="F145" s="209"/>
      <c r="G145" s="210"/>
      <c r="M145" s="204" t="s">
        <v>227</v>
      </c>
      <c r="O145" s="195"/>
    </row>
    <row r="146" spans="1:104" x14ac:dyDescent="0.25">
      <c r="A146" s="203"/>
      <c r="B146" s="205"/>
      <c r="C146" s="206" t="s">
        <v>228</v>
      </c>
      <c r="D146" s="207"/>
      <c r="E146" s="208">
        <v>1</v>
      </c>
      <c r="F146" s="209"/>
      <c r="G146" s="210"/>
      <c r="M146" s="204" t="s">
        <v>228</v>
      </c>
      <c r="O146" s="195"/>
    </row>
    <row r="147" spans="1:104" x14ac:dyDescent="0.25">
      <c r="A147" s="211"/>
      <c r="B147" s="212" t="s">
        <v>75</v>
      </c>
      <c r="C147" s="213" t="str">
        <f>CONCATENATE(B142," ",C142)</f>
        <v>96 Bourání konstrukcí</v>
      </c>
      <c r="D147" s="214"/>
      <c r="E147" s="215"/>
      <c r="F147" s="216"/>
      <c r="G147" s="217">
        <f>SUM(G142:G146)</f>
        <v>0</v>
      </c>
      <c r="O147" s="195">
        <v>4</v>
      </c>
      <c r="BA147" s="218">
        <f>SUM(BA142:BA146)</f>
        <v>0</v>
      </c>
      <c r="BB147" s="218">
        <f>SUM(BB142:BB146)</f>
        <v>0</v>
      </c>
      <c r="BC147" s="218">
        <f>SUM(BC142:BC146)</f>
        <v>0</v>
      </c>
      <c r="BD147" s="218">
        <f>SUM(BD142:BD146)</f>
        <v>0</v>
      </c>
      <c r="BE147" s="218">
        <f>SUM(BE142:BE146)</f>
        <v>0</v>
      </c>
    </row>
    <row r="148" spans="1:104" x14ac:dyDescent="0.25">
      <c r="A148" s="188" t="s">
        <v>72</v>
      </c>
      <c r="B148" s="189" t="s">
        <v>229</v>
      </c>
      <c r="C148" s="190" t="s">
        <v>230</v>
      </c>
      <c r="D148" s="191"/>
      <c r="E148" s="192"/>
      <c r="F148" s="192"/>
      <c r="G148" s="193"/>
      <c r="H148" s="194"/>
      <c r="I148" s="194"/>
      <c r="O148" s="195">
        <v>1</v>
      </c>
    </row>
    <row r="149" spans="1:104" x14ac:dyDescent="0.25">
      <c r="A149" s="196">
        <v>40</v>
      </c>
      <c r="B149" s="197" t="s">
        <v>231</v>
      </c>
      <c r="C149" s="198" t="s">
        <v>232</v>
      </c>
      <c r="D149" s="199" t="s">
        <v>125</v>
      </c>
      <c r="E149" s="200">
        <v>55.819519999999997</v>
      </c>
      <c r="F149" s="200">
        <v>0</v>
      </c>
      <c r="G149" s="201">
        <f>E149*F149</f>
        <v>0</v>
      </c>
      <c r="O149" s="195">
        <v>2</v>
      </c>
      <c r="AA149" s="167">
        <v>7</v>
      </c>
      <c r="AB149" s="167">
        <v>1</v>
      </c>
      <c r="AC149" s="167">
        <v>2</v>
      </c>
      <c r="AZ149" s="167">
        <v>1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7</v>
      </c>
      <c r="CB149" s="202">
        <v>1</v>
      </c>
      <c r="CZ149" s="167">
        <v>0</v>
      </c>
    </row>
    <row r="150" spans="1:104" x14ac:dyDescent="0.25">
      <c r="A150" s="211"/>
      <c r="B150" s="212" t="s">
        <v>75</v>
      </c>
      <c r="C150" s="213" t="str">
        <f>CONCATENATE(B148," ",C148)</f>
        <v>99 Staveništní přesun hmot</v>
      </c>
      <c r="D150" s="214"/>
      <c r="E150" s="215"/>
      <c r="F150" s="216"/>
      <c r="G150" s="217">
        <f>SUM(G148:G149)</f>
        <v>0</v>
      </c>
      <c r="O150" s="195">
        <v>4</v>
      </c>
      <c r="BA150" s="218">
        <f>SUM(BA148:BA149)</f>
        <v>0</v>
      </c>
      <c r="BB150" s="218">
        <f>SUM(BB148:BB149)</f>
        <v>0</v>
      </c>
      <c r="BC150" s="218">
        <f>SUM(BC148:BC149)</f>
        <v>0</v>
      </c>
      <c r="BD150" s="218">
        <f>SUM(BD148:BD149)</f>
        <v>0</v>
      </c>
      <c r="BE150" s="218">
        <f>SUM(BE148:BE149)</f>
        <v>0</v>
      </c>
    </row>
    <row r="151" spans="1:104" x14ac:dyDescent="0.25">
      <c r="A151" s="188" t="s">
        <v>72</v>
      </c>
      <c r="B151" s="189" t="s">
        <v>233</v>
      </c>
      <c r="C151" s="190" t="s">
        <v>74</v>
      </c>
      <c r="D151" s="191"/>
      <c r="E151" s="192"/>
      <c r="F151" s="192"/>
      <c r="G151" s="193"/>
      <c r="H151" s="194"/>
      <c r="I151" s="194"/>
      <c r="O151" s="195">
        <v>1</v>
      </c>
    </row>
    <row r="152" spans="1:104" x14ac:dyDescent="0.25">
      <c r="A152" s="196">
        <v>41</v>
      </c>
      <c r="B152" s="197" t="s">
        <v>73</v>
      </c>
      <c r="C152" s="198" t="s">
        <v>234</v>
      </c>
      <c r="D152" s="199" t="s">
        <v>235</v>
      </c>
      <c r="E152" s="200">
        <v>1</v>
      </c>
      <c r="F152" s="200">
        <v>0</v>
      </c>
      <c r="G152" s="201">
        <f>E152*F152</f>
        <v>0</v>
      </c>
      <c r="O152" s="195">
        <v>2</v>
      </c>
      <c r="AA152" s="167">
        <v>12</v>
      </c>
      <c r="AB152" s="167">
        <v>0</v>
      </c>
      <c r="AC152" s="167">
        <v>19</v>
      </c>
      <c r="AZ152" s="167">
        <v>1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12</v>
      </c>
      <c r="CB152" s="202">
        <v>0</v>
      </c>
      <c r="CZ152" s="167">
        <v>0</v>
      </c>
    </row>
    <row r="153" spans="1:104" x14ac:dyDescent="0.25">
      <c r="A153" s="196">
        <v>42</v>
      </c>
      <c r="B153" s="197" t="s">
        <v>139</v>
      </c>
      <c r="C153" s="198" t="s">
        <v>236</v>
      </c>
      <c r="D153" s="199" t="s">
        <v>235</v>
      </c>
      <c r="E153" s="200">
        <v>1</v>
      </c>
      <c r="F153" s="200">
        <v>0</v>
      </c>
      <c r="G153" s="201">
        <f>E153*F153</f>
        <v>0</v>
      </c>
      <c r="O153" s="195">
        <v>2</v>
      </c>
      <c r="AA153" s="167">
        <v>12</v>
      </c>
      <c r="AB153" s="167">
        <v>0</v>
      </c>
      <c r="AC153" s="167">
        <v>20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12</v>
      </c>
      <c r="CB153" s="202">
        <v>0</v>
      </c>
      <c r="CZ153" s="167">
        <v>0</v>
      </c>
    </row>
    <row r="154" spans="1:104" x14ac:dyDescent="0.25">
      <c r="A154" s="196">
        <v>43</v>
      </c>
      <c r="B154" s="197" t="s">
        <v>237</v>
      </c>
      <c r="C154" s="198" t="s">
        <v>238</v>
      </c>
      <c r="D154" s="199" t="s">
        <v>239</v>
      </c>
      <c r="E154" s="200">
        <v>1</v>
      </c>
      <c r="F154" s="200">
        <v>0</v>
      </c>
      <c r="G154" s="201">
        <f>E154*F154</f>
        <v>0</v>
      </c>
      <c r="O154" s="195">
        <v>2</v>
      </c>
      <c r="AA154" s="167">
        <v>12</v>
      </c>
      <c r="AB154" s="167">
        <v>0</v>
      </c>
      <c r="AC154" s="167">
        <v>43</v>
      </c>
      <c r="AZ154" s="167">
        <v>1</v>
      </c>
      <c r="BA154" s="167">
        <f>IF(AZ154=1,G154,0)</f>
        <v>0</v>
      </c>
      <c r="BB154" s="167">
        <f>IF(AZ154=2,G154,0)</f>
        <v>0</v>
      </c>
      <c r="BC154" s="167">
        <f>IF(AZ154=3,G154,0)</f>
        <v>0</v>
      </c>
      <c r="BD154" s="167">
        <f>IF(AZ154=4,G154,0)</f>
        <v>0</v>
      </c>
      <c r="BE154" s="167">
        <f>IF(AZ154=5,G154,0)</f>
        <v>0</v>
      </c>
      <c r="CA154" s="202">
        <v>12</v>
      </c>
      <c r="CB154" s="202">
        <v>0</v>
      </c>
      <c r="CZ154" s="167">
        <v>0</v>
      </c>
    </row>
    <row r="155" spans="1:104" x14ac:dyDescent="0.25">
      <c r="A155" s="211"/>
      <c r="B155" s="212" t="s">
        <v>75</v>
      </c>
      <c r="C155" s="213" t="str">
        <f>CONCATENATE(B151," ",C151)</f>
        <v>VNS Zemní práce</v>
      </c>
      <c r="D155" s="214"/>
      <c r="E155" s="215"/>
      <c r="F155" s="216"/>
      <c r="G155" s="217">
        <f>SUM(G151:G154)</f>
        <v>0</v>
      </c>
      <c r="O155" s="195">
        <v>4</v>
      </c>
      <c r="BA155" s="218">
        <f>SUM(BA151:BA154)</f>
        <v>0</v>
      </c>
      <c r="BB155" s="218">
        <f>SUM(BB151:BB154)</f>
        <v>0</v>
      </c>
      <c r="BC155" s="218">
        <f>SUM(BC151:BC154)</f>
        <v>0</v>
      </c>
      <c r="BD155" s="218">
        <f>SUM(BD151:BD154)</f>
        <v>0</v>
      </c>
      <c r="BE155" s="218">
        <f>SUM(BE151:BE154)</f>
        <v>0</v>
      </c>
    </row>
    <row r="156" spans="1:104" x14ac:dyDescent="0.25">
      <c r="E156" s="167"/>
    </row>
    <row r="157" spans="1:104" x14ac:dyDescent="0.25">
      <c r="E157" s="167"/>
    </row>
    <row r="158" spans="1:104" x14ac:dyDescent="0.25">
      <c r="E158" s="167"/>
    </row>
    <row r="159" spans="1:104" x14ac:dyDescent="0.25">
      <c r="E159" s="167"/>
    </row>
    <row r="160" spans="1:104" x14ac:dyDescent="0.25">
      <c r="E160" s="167"/>
    </row>
    <row r="161" spans="5:5" x14ac:dyDescent="0.25">
      <c r="E161" s="167"/>
    </row>
    <row r="162" spans="5:5" x14ac:dyDescent="0.25">
      <c r="E162" s="167"/>
    </row>
    <row r="163" spans="5:5" x14ac:dyDescent="0.25">
      <c r="E163" s="167"/>
    </row>
    <row r="164" spans="5:5" x14ac:dyDescent="0.25">
      <c r="E164" s="167"/>
    </row>
    <row r="165" spans="5:5" x14ac:dyDescent="0.25">
      <c r="E165" s="167"/>
    </row>
    <row r="166" spans="5:5" x14ac:dyDescent="0.25">
      <c r="E166" s="167"/>
    </row>
    <row r="167" spans="5:5" x14ac:dyDescent="0.25">
      <c r="E167" s="167"/>
    </row>
    <row r="168" spans="5:5" x14ac:dyDescent="0.25">
      <c r="E168" s="167"/>
    </row>
    <row r="169" spans="5:5" x14ac:dyDescent="0.25">
      <c r="E169" s="167"/>
    </row>
    <row r="170" spans="5:5" x14ac:dyDescent="0.25">
      <c r="E170" s="167"/>
    </row>
    <row r="171" spans="5:5" x14ac:dyDescent="0.25">
      <c r="E171" s="167"/>
    </row>
    <row r="172" spans="5:5" x14ac:dyDescent="0.25">
      <c r="E172" s="167"/>
    </row>
    <row r="173" spans="5:5" x14ac:dyDescent="0.25">
      <c r="E173" s="167"/>
    </row>
    <row r="174" spans="5:5" x14ac:dyDescent="0.25">
      <c r="E174" s="167"/>
    </row>
    <row r="175" spans="5:5" x14ac:dyDescent="0.25">
      <c r="E175" s="167"/>
    </row>
    <row r="176" spans="5:5" x14ac:dyDescent="0.25">
      <c r="E176" s="167"/>
    </row>
    <row r="177" spans="1:7" x14ac:dyDescent="0.25">
      <c r="E177" s="167"/>
    </row>
    <row r="178" spans="1:7" x14ac:dyDescent="0.25">
      <c r="E178" s="167"/>
    </row>
    <row r="179" spans="1:7" x14ac:dyDescent="0.25">
      <c r="A179" s="219"/>
      <c r="B179" s="219"/>
      <c r="C179" s="219"/>
      <c r="D179" s="219"/>
      <c r="E179" s="219"/>
      <c r="F179" s="219"/>
      <c r="G179" s="219"/>
    </row>
    <row r="180" spans="1:7" x14ac:dyDescent="0.25">
      <c r="A180" s="219"/>
      <c r="B180" s="219"/>
      <c r="C180" s="219"/>
      <c r="D180" s="219"/>
      <c r="E180" s="219"/>
      <c r="F180" s="219"/>
      <c r="G180" s="219"/>
    </row>
    <row r="181" spans="1:7" x14ac:dyDescent="0.25">
      <c r="A181" s="219"/>
      <c r="B181" s="219"/>
      <c r="C181" s="219"/>
      <c r="D181" s="219"/>
      <c r="E181" s="219"/>
      <c r="F181" s="219"/>
      <c r="G181" s="219"/>
    </row>
    <row r="182" spans="1:7" x14ac:dyDescent="0.25">
      <c r="A182" s="219"/>
      <c r="B182" s="219"/>
      <c r="C182" s="219"/>
      <c r="D182" s="219"/>
      <c r="E182" s="219"/>
      <c r="F182" s="219"/>
      <c r="G182" s="219"/>
    </row>
    <row r="183" spans="1:7" x14ac:dyDescent="0.25">
      <c r="E183" s="167"/>
    </row>
    <row r="184" spans="1:7" x14ac:dyDescent="0.25">
      <c r="E184" s="167"/>
    </row>
    <row r="185" spans="1:7" x14ac:dyDescent="0.25">
      <c r="E185" s="167"/>
    </row>
    <row r="186" spans="1:7" x14ac:dyDescent="0.25">
      <c r="E186" s="167"/>
    </row>
    <row r="187" spans="1:7" x14ac:dyDescent="0.25">
      <c r="E187" s="167"/>
    </row>
    <row r="188" spans="1:7" x14ac:dyDescent="0.25">
      <c r="E188" s="167"/>
    </row>
    <row r="189" spans="1:7" x14ac:dyDescent="0.25">
      <c r="E189" s="167"/>
    </row>
    <row r="190" spans="1:7" x14ac:dyDescent="0.25">
      <c r="E190" s="167"/>
    </row>
    <row r="191" spans="1:7" x14ac:dyDescent="0.25">
      <c r="E191" s="167"/>
    </row>
    <row r="192" spans="1:7" x14ac:dyDescent="0.25">
      <c r="E192" s="167"/>
    </row>
    <row r="193" spans="5:5" x14ac:dyDescent="0.25">
      <c r="E193" s="167"/>
    </row>
    <row r="194" spans="5:5" x14ac:dyDescent="0.25">
      <c r="E194" s="167"/>
    </row>
    <row r="195" spans="5:5" x14ac:dyDescent="0.25">
      <c r="E195" s="167"/>
    </row>
    <row r="196" spans="5:5" x14ac:dyDescent="0.25">
      <c r="E196" s="167"/>
    </row>
    <row r="197" spans="5:5" x14ac:dyDescent="0.25">
      <c r="E197" s="167"/>
    </row>
    <row r="198" spans="5:5" x14ac:dyDescent="0.25">
      <c r="E198" s="167"/>
    </row>
    <row r="199" spans="5:5" x14ac:dyDescent="0.25">
      <c r="E199" s="167"/>
    </row>
    <row r="200" spans="5:5" x14ac:dyDescent="0.25">
      <c r="E200" s="167"/>
    </row>
    <row r="201" spans="5:5" x14ac:dyDescent="0.25">
      <c r="E201" s="167"/>
    </row>
    <row r="202" spans="5:5" x14ac:dyDescent="0.25">
      <c r="E202" s="167"/>
    </row>
    <row r="203" spans="5:5" x14ac:dyDescent="0.25">
      <c r="E203" s="167"/>
    </row>
    <row r="204" spans="5:5" x14ac:dyDescent="0.25">
      <c r="E204" s="167"/>
    </row>
    <row r="205" spans="5:5" x14ac:dyDescent="0.25">
      <c r="E205" s="167"/>
    </row>
    <row r="206" spans="5:5" x14ac:dyDescent="0.25">
      <c r="E206" s="167"/>
    </row>
    <row r="207" spans="5:5" x14ac:dyDescent="0.25">
      <c r="E207" s="167"/>
    </row>
    <row r="208" spans="5:5" x14ac:dyDescent="0.25">
      <c r="E208" s="167"/>
    </row>
    <row r="209" spans="1:7" x14ac:dyDescent="0.25">
      <c r="E209" s="167"/>
    </row>
    <row r="210" spans="1:7" x14ac:dyDescent="0.25">
      <c r="E210" s="167"/>
    </row>
    <row r="211" spans="1:7" x14ac:dyDescent="0.25">
      <c r="E211" s="167"/>
    </row>
    <row r="212" spans="1:7" x14ac:dyDescent="0.25">
      <c r="E212" s="167"/>
    </row>
    <row r="213" spans="1:7" x14ac:dyDescent="0.25">
      <c r="E213" s="167"/>
    </row>
    <row r="214" spans="1:7" x14ac:dyDescent="0.25">
      <c r="A214" s="220"/>
      <c r="B214" s="220"/>
    </row>
    <row r="215" spans="1:7" x14ac:dyDescent="0.25">
      <c r="A215" s="219"/>
      <c r="B215" s="219"/>
      <c r="C215" s="222"/>
      <c r="D215" s="222"/>
      <c r="E215" s="223"/>
      <c r="F215" s="222"/>
      <c r="G215" s="224"/>
    </row>
    <row r="216" spans="1:7" x14ac:dyDescent="0.25">
      <c r="A216" s="225"/>
      <c r="B216" s="225"/>
      <c r="C216" s="219"/>
      <c r="D216" s="219"/>
      <c r="E216" s="226"/>
      <c r="F216" s="219"/>
      <c r="G216" s="219"/>
    </row>
    <row r="217" spans="1:7" x14ac:dyDescent="0.25">
      <c r="A217" s="219"/>
      <c r="B217" s="219"/>
      <c r="C217" s="219"/>
      <c r="D217" s="219"/>
      <c r="E217" s="226"/>
      <c r="F217" s="219"/>
      <c r="G217" s="219"/>
    </row>
    <row r="218" spans="1:7" x14ac:dyDescent="0.25">
      <c r="A218" s="219"/>
      <c r="B218" s="219"/>
      <c r="C218" s="219"/>
      <c r="D218" s="219"/>
      <c r="E218" s="226"/>
      <c r="F218" s="219"/>
      <c r="G218" s="219"/>
    </row>
    <row r="219" spans="1:7" x14ac:dyDescent="0.25">
      <c r="A219" s="219"/>
      <c r="B219" s="219"/>
      <c r="C219" s="219"/>
      <c r="D219" s="219"/>
      <c r="E219" s="226"/>
      <c r="F219" s="219"/>
      <c r="G219" s="219"/>
    </row>
    <row r="220" spans="1:7" x14ac:dyDescent="0.25">
      <c r="A220" s="219"/>
      <c r="B220" s="219"/>
      <c r="C220" s="219"/>
      <c r="D220" s="219"/>
      <c r="E220" s="226"/>
      <c r="F220" s="219"/>
      <c r="G220" s="219"/>
    </row>
    <row r="221" spans="1:7" x14ac:dyDescent="0.25">
      <c r="A221" s="219"/>
      <c r="B221" s="219"/>
      <c r="C221" s="219"/>
      <c r="D221" s="219"/>
      <c r="E221" s="226"/>
      <c r="F221" s="219"/>
      <c r="G221" s="219"/>
    </row>
    <row r="222" spans="1:7" x14ac:dyDescent="0.25">
      <c r="A222" s="219"/>
      <c r="B222" s="219"/>
      <c r="C222" s="219"/>
      <c r="D222" s="219"/>
      <c r="E222" s="226"/>
      <c r="F222" s="219"/>
      <c r="G222" s="219"/>
    </row>
    <row r="223" spans="1:7" x14ac:dyDescent="0.25">
      <c r="A223" s="219"/>
      <c r="B223" s="219"/>
      <c r="C223" s="219"/>
      <c r="D223" s="219"/>
      <c r="E223" s="226"/>
      <c r="F223" s="219"/>
      <c r="G223" s="219"/>
    </row>
    <row r="224" spans="1:7" x14ac:dyDescent="0.25">
      <c r="A224" s="219"/>
      <c r="B224" s="219"/>
      <c r="C224" s="219"/>
      <c r="D224" s="219"/>
      <c r="E224" s="226"/>
      <c r="F224" s="219"/>
      <c r="G224" s="219"/>
    </row>
    <row r="225" spans="1:7" x14ac:dyDescent="0.25">
      <c r="A225" s="219"/>
      <c r="B225" s="219"/>
      <c r="C225" s="219"/>
      <c r="D225" s="219"/>
      <c r="E225" s="226"/>
      <c r="F225" s="219"/>
      <c r="G225" s="219"/>
    </row>
    <row r="226" spans="1:7" x14ac:dyDescent="0.25">
      <c r="A226" s="219"/>
      <c r="B226" s="219"/>
      <c r="C226" s="219"/>
      <c r="D226" s="219"/>
      <c r="E226" s="226"/>
      <c r="F226" s="219"/>
      <c r="G226" s="219"/>
    </row>
    <row r="227" spans="1:7" x14ac:dyDescent="0.25">
      <c r="A227" s="219"/>
      <c r="B227" s="219"/>
      <c r="C227" s="219"/>
      <c r="D227" s="219"/>
      <c r="E227" s="226"/>
      <c r="F227" s="219"/>
      <c r="G227" s="219"/>
    </row>
    <row r="228" spans="1:7" x14ac:dyDescent="0.25">
      <c r="A228" s="219"/>
      <c r="B228" s="219"/>
      <c r="C228" s="219"/>
      <c r="D228" s="219"/>
      <c r="E228" s="226"/>
      <c r="F228" s="219"/>
      <c r="G228" s="219"/>
    </row>
  </sheetData>
  <mergeCells count="90">
    <mergeCell ref="C139:D139"/>
    <mergeCell ref="C140:D140"/>
    <mergeCell ref="C144:D144"/>
    <mergeCell ref="C145:D145"/>
    <mergeCell ref="C146:D146"/>
    <mergeCell ref="C125:D125"/>
    <mergeCell ref="C127:D127"/>
    <mergeCell ref="C131:D131"/>
    <mergeCell ref="C112:D112"/>
    <mergeCell ref="C113:D113"/>
    <mergeCell ref="C117:D117"/>
    <mergeCell ref="C118:D118"/>
    <mergeCell ref="C119:D119"/>
    <mergeCell ref="C121:D121"/>
    <mergeCell ref="C122:D122"/>
    <mergeCell ref="C123:D123"/>
    <mergeCell ref="C104:D104"/>
    <mergeCell ref="C105:D105"/>
    <mergeCell ref="C107:D107"/>
    <mergeCell ref="C108:D108"/>
    <mergeCell ref="C109:D109"/>
    <mergeCell ref="C111:D111"/>
    <mergeCell ref="C96:D96"/>
    <mergeCell ref="C97:D97"/>
    <mergeCell ref="C99:D99"/>
    <mergeCell ref="C100:D100"/>
    <mergeCell ref="C101:D101"/>
    <mergeCell ref="C103:D103"/>
    <mergeCell ref="C88:D88"/>
    <mergeCell ref="C89:D89"/>
    <mergeCell ref="C91:D91"/>
    <mergeCell ref="C92:D92"/>
    <mergeCell ref="C93:D93"/>
    <mergeCell ref="C95:D95"/>
    <mergeCell ref="C71:D71"/>
    <mergeCell ref="C72:D72"/>
    <mergeCell ref="C73:D73"/>
    <mergeCell ref="C75:D75"/>
    <mergeCell ref="C76:D76"/>
    <mergeCell ref="C77:D77"/>
    <mergeCell ref="C79:D79"/>
    <mergeCell ref="C80:D80"/>
    <mergeCell ref="C81:D81"/>
    <mergeCell ref="C65:D65"/>
    <mergeCell ref="C66:D66"/>
    <mergeCell ref="C67:D67"/>
    <mergeCell ref="C83:D83"/>
    <mergeCell ref="C84:D84"/>
    <mergeCell ref="C85:D85"/>
    <mergeCell ref="C87:D87"/>
    <mergeCell ref="C53:D53"/>
    <mergeCell ref="C54:D54"/>
    <mergeCell ref="C56:D56"/>
    <mergeCell ref="C57:D57"/>
    <mergeCell ref="C59:D59"/>
    <mergeCell ref="C60:D60"/>
    <mergeCell ref="C41:D41"/>
    <mergeCell ref="C42:D42"/>
    <mergeCell ref="C44:D44"/>
    <mergeCell ref="C45:D45"/>
    <mergeCell ref="C47:D47"/>
    <mergeCell ref="C48:D48"/>
    <mergeCell ref="C50:D50"/>
    <mergeCell ref="C51:D51"/>
    <mergeCell ref="C30:D30"/>
    <mergeCell ref="C32:D32"/>
    <mergeCell ref="C33:D33"/>
    <mergeCell ref="C34:D34"/>
    <mergeCell ref="C36:D36"/>
    <mergeCell ref="C37:D37"/>
    <mergeCell ref="C22:D22"/>
    <mergeCell ref="C24:D24"/>
    <mergeCell ref="C25:D25"/>
    <mergeCell ref="C26:D26"/>
    <mergeCell ref="C28:D28"/>
    <mergeCell ref="C29:D29"/>
    <mergeCell ref="C14:D14"/>
    <mergeCell ref="C16:D16"/>
    <mergeCell ref="C17:D17"/>
    <mergeCell ref="C18:D18"/>
    <mergeCell ref="C20:D20"/>
    <mergeCell ref="C21:D21"/>
    <mergeCell ref="A1:G1"/>
    <mergeCell ref="A3:B3"/>
    <mergeCell ref="A4:B4"/>
    <mergeCell ref="E4:G4"/>
    <mergeCell ref="C9:D9"/>
    <mergeCell ref="C10:D10"/>
    <mergeCell ref="C12:D12"/>
    <mergeCell ref="C13:D1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Bajza</dc:creator>
  <cp:lastModifiedBy>Rostislav Bajza</cp:lastModifiedBy>
  <dcterms:created xsi:type="dcterms:W3CDTF">2018-01-16T07:27:24Z</dcterms:created>
  <dcterms:modified xsi:type="dcterms:W3CDTF">2018-01-16T07:28:06Z</dcterms:modified>
</cp:coreProperties>
</file>